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D:\BAO CAO HOI DONG NHAN DAN TINH\7.NAM 2021\1. GIUA NAM (01-10-2020_31-3-2021)\BIEU MAU SO LIEU\"/>
    </mc:Choice>
  </mc:AlternateContent>
  <bookViews>
    <workbookView xWindow="0" yWindow="0" windowWidth="19440" windowHeight="7755" tabRatio="652" firstSheet="1" activeTab="19"/>
  </bookViews>
  <sheets>
    <sheet name="TT" sheetId="103" r:id="rId1"/>
    <sheet name="01" sheetId="85" r:id="rId2"/>
    <sheet name="PT01" sheetId="34" r:id="rId3"/>
    <sheet name="02" sheetId="91" r:id="rId4"/>
    <sheet name="02 (bỏ)" sheetId="86" state="hidden" r:id="rId5"/>
    <sheet name="PT02" sheetId="87" r:id="rId6"/>
    <sheet name="03" sheetId="92" r:id="rId7"/>
    <sheet name="03 (bỏ)" sheetId="88" state="hidden" r:id="rId8"/>
    <sheet name="04" sheetId="93" r:id="rId9"/>
    <sheet name="04 (bỏ)" sheetId="76" state="hidden" r:id="rId10"/>
    <sheet name="05" sheetId="94" r:id="rId11"/>
    <sheet name="05 (bỏ)" sheetId="48" state="hidden" r:id="rId12"/>
    <sheet name="06" sheetId="96" r:id="rId13"/>
    <sheet name="07" sheetId="97" r:id="rId14"/>
    <sheet name="08" sheetId="98" r:id="rId15"/>
    <sheet name="09" sheetId="99" r:id="rId16"/>
    <sheet name="10" sheetId="100" r:id="rId17"/>
    <sheet name="11" sheetId="101" r:id="rId18"/>
    <sheet name="12" sheetId="102" r:id="rId19"/>
    <sheet name="PLChuaDieuKien" sheetId="95" r:id="rId20"/>
  </sheets>
  <externalReferences>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s>
  <definedNames>
    <definedName name="_xlnm.Print_Area" localSheetId="1">'01'!$A$1:$U$41</definedName>
    <definedName name="_xlnm.Print_Area" localSheetId="3">'02'!$A$1:$U$41</definedName>
    <definedName name="_xlnm.Print_Area" localSheetId="4">'02 (bỏ)'!$A$1:$V$39</definedName>
    <definedName name="_xlnm.Print_Area" localSheetId="6">'03'!$A$1:$U$22</definedName>
    <definedName name="_xlnm.Print_Area" localSheetId="7">'03 (bỏ)'!$A$1:$V$24</definedName>
    <definedName name="_xlnm.Print_Area" localSheetId="8">'04'!$A$1:$U$73</definedName>
    <definedName name="_xlnm.Print_Area" localSheetId="9">'04 (bỏ)'!$A$1:$U$23</definedName>
    <definedName name="_xlnm.Print_Area" localSheetId="11">'05 (bỏ)'!$A$1:$V$23</definedName>
    <definedName name="_xlnm.Print_Area" localSheetId="12">'06'!$A$1:$J$29</definedName>
    <definedName name="_xlnm.Print_Area" localSheetId="13">'07'!#REF!</definedName>
    <definedName name="_xlnm.Print_Area" localSheetId="14">'08'!#REF!</definedName>
    <definedName name="_xlnm.Print_Area" localSheetId="16">'10'!#REF!</definedName>
    <definedName name="_xlnm.Print_Area" localSheetId="17">'11'!#REF!</definedName>
    <definedName name="_xlnm.Print_Area" localSheetId="18">'12'!#REF!</definedName>
    <definedName name="_xlnm.Print_Area" localSheetId="2">'PT01'!$A$1:$D$36</definedName>
    <definedName name="_xlnm.Print_Area" localSheetId="5">'PT02'!$A$1:$D$36</definedName>
    <definedName name="_xlnm.Print_Area" localSheetId="0">TT!$A$1:$C$15</definedName>
    <definedName name="_xlnm.Print_Titles" localSheetId="8">'04'!$3:$8</definedName>
    <definedName name="_xlnm.Print_Titles" localSheetId="10">'05'!$3:$8</definedName>
    <definedName name="_xlnm.Print_Titles" localSheetId="11">'05 (bỏ)'!$2:$7</definedName>
    <definedName name="_xlnm.Print_Titles" localSheetId="19">PLChuaDieuKien!$4:$5</definedName>
    <definedName name="_xlnm.Print_Titles" localSheetId="2">'PT01'!$2:$2</definedName>
    <definedName name="_xlnm.Print_Titles" localSheetId="5">'PT02'!$2:$2</definedName>
  </definedNames>
  <calcPr calcId="162913"/>
</workbook>
</file>

<file path=xl/calcChain.xml><?xml version="1.0" encoding="utf-8"?>
<calcChain xmlns="http://schemas.openxmlformats.org/spreadsheetml/2006/main">
  <c r="A2" i="95" l="1"/>
  <c r="U39" i="94" l="1"/>
  <c r="U29" i="94"/>
  <c r="U39" i="93"/>
  <c r="U29" i="93"/>
  <c r="U36" i="94" l="1"/>
  <c r="U36" i="93"/>
  <c r="AA38" i="93" l="1"/>
  <c r="Z38" i="93"/>
  <c r="W38" i="93"/>
  <c r="V38" i="93"/>
  <c r="Y38" i="93"/>
  <c r="X38" i="93"/>
  <c r="U46" i="93"/>
  <c r="U45" i="93"/>
  <c r="U22" i="93"/>
  <c r="U54" i="93"/>
  <c r="U22" i="94"/>
  <c r="U49" i="93"/>
  <c r="U41" i="93"/>
  <c r="U31" i="94"/>
  <c r="U51" i="93"/>
  <c r="U53" i="93"/>
  <c r="U31" i="93"/>
  <c r="U17" i="99" l="1"/>
  <c r="U11" i="99" l="1"/>
  <c r="U10" i="99"/>
  <c r="C7" i="103" l="1"/>
  <c r="U57" i="94" l="1"/>
  <c r="U45" i="94"/>
  <c r="U53" i="94"/>
  <c r="U49" i="94"/>
  <c r="U63" i="94"/>
  <c r="U60" i="94"/>
  <c r="U63" i="93" l="1"/>
  <c r="U60" i="93"/>
  <c r="U57" i="93"/>
  <c r="U55" i="93"/>
  <c r="U50" i="93"/>
  <c r="E11" i="99"/>
  <c r="E12" i="99"/>
  <c r="E13" i="99"/>
  <c r="E14" i="99"/>
  <c r="E15" i="99"/>
  <c r="E16" i="99"/>
  <c r="E17" i="99"/>
  <c r="E18" i="99"/>
  <c r="E19" i="99"/>
  <c r="E20" i="99"/>
  <c r="E10" i="99"/>
  <c r="D11" i="99"/>
  <c r="D12" i="99"/>
  <c r="D13" i="99"/>
  <c r="D14" i="99"/>
  <c r="D15" i="99"/>
  <c r="D16" i="99"/>
  <c r="D17" i="99"/>
  <c r="D18" i="99"/>
  <c r="D19" i="99"/>
  <c r="D20" i="99"/>
  <c r="D10" i="99"/>
  <c r="S10" i="99" l="1"/>
  <c r="S11" i="99"/>
  <c r="S12" i="99"/>
  <c r="S13" i="99"/>
  <c r="S14" i="99"/>
  <c r="S15" i="99"/>
  <c r="S16" i="99"/>
  <c r="S17" i="99"/>
  <c r="S18" i="99"/>
  <c r="S19" i="99"/>
  <c r="S20" i="99"/>
  <c r="L11" i="99"/>
  <c r="P11" i="99" s="1"/>
  <c r="L12" i="99"/>
  <c r="P12" i="99" s="1"/>
  <c r="L13" i="99"/>
  <c r="P13" i="99" s="1"/>
  <c r="L14" i="99"/>
  <c r="P14" i="99" s="1"/>
  <c r="L15" i="99"/>
  <c r="P15" i="99" s="1"/>
  <c r="L16" i="99"/>
  <c r="P16" i="99" s="1"/>
  <c r="L17" i="99"/>
  <c r="P17" i="99" s="1"/>
  <c r="L18" i="99"/>
  <c r="P18" i="99" s="1"/>
  <c r="L19" i="99"/>
  <c r="P19" i="99" s="1"/>
  <c r="L20" i="99"/>
  <c r="P20" i="99" s="1"/>
  <c r="L10" i="99"/>
  <c r="P10" i="99" s="1"/>
  <c r="F9" i="99"/>
  <c r="G9" i="99"/>
  <c r="H9" i="99"/>
  <c r="I9" i="99"/>
  <c r="J9" i="99"/>
  <c r="K9" i="99"/>
  <c r="M9" i="99"/>
  <c r="N9" i="99"/>
  <c r="O9" i="99"/>
  <c r="Q9" i="99"/>
  <c r="R9" i="99"/>
  <c r="T9" i="99"/>
  <c r="U9" i="99"/>
  <c r="D9" i="99"/>
  <c r="C11" i="99"/>
  <c r="C12" i="99"/>
  <c r="C13" i="99"/>
  <c r="C14" i="99"/>
  <c r="C15" i="99"/>
  <c r="C16" i="99"/>
  <c r="C17" i="99"/>
  <c r="C18" i="99"/>
  <c r="C19" i="99"/>
  <c r="C20" i="99"/>
  <c r="C10" i="99"/>
  <c r="S9" i="99" l="1"/>
  <c r="C9" i="99"/>
  <c r="E9" i="99"/>
  <c r="L9" i="99" s="1"/>
  <c r="P9" i="99" s="1"/>
  <c r="M27" i="102" l="1"/>
  <c r="M23" i="102"/>
  <c r="B27" i="102"/>
  <c r="B23" i="102"/>
  <c r="R1" i="102"/>
  <c r="M27" i="101"/>
  <c r="M23" i="101"/>
  <c r="B27" i="101"/>
  <c r="B23" i="101"/>
  <c r="P1" i="101"/>
  <c r="O27" i="100"/>
  <c r="O23" i="100"/>
  <c r="B27" i="100"/>
  <c r="B23" i="100"/>
  <c r="R1" i="100"/>
  <c r="O26" i="99"/>
  <c r="O22" i="99"/>
  <c r="B26" i="99"/>
  <c r="B22" i="99"/>
  <c r="Q1" i="99"/>
  <c r="P30" i="98"/>
  <c r="P25" i="98"/>
  <c r="B30" i="98"/>
  <c r="B25" i="98"/>
  <c r="R1" i="98"/>
  <c r="I1" i="97"/>
  <c r="G29" i="97"/>
  <c r="B29" i="97"/>
  <c r="G24" i="97"/>
  <c r="B24" i="97"/>
  <c r="B24" i="96"/>
  <c r="A66" i="94"/>
  <c r="A18" i="92"/>
  <c r="A39" i="91"/>
  <c r="U38" i="93" l="1"/>
  <c r="I2" i="101"/>
  <c r="H2" i="101"/>
  <c r="K2" i="102"/>
  <c r="J2" i="102"/>
  <c r="L2" i="102" l="1"/>
  <c r="J2" i="101"/>
  <c r="A39" i="85"/>
  <c r="V21" i="93" l="1"/>
  <c r="P1" i="93"/>
  <c r="P1" i="94"/>
  <c r="Y59" i="94"/>
  <c r="Y59" i="93"/>
  <c r="Y56" i="94"/>
  <c r="AA56" i="94" s="1"/>
  <c r="Y56" i="93"/>
  <c r="Z56" i="93" s="1"/>
  <c r="Y48" i="94"/>
  <c r="Y48" i="93"/>
  <c r="Z48" i="93" s="1"/>
  <c r="Y44" i="94"/>
  <c r="AA44" i="94" s="1"/>
  <c r="Y44" i="93"/>
  <c r="AA44" i="93" s="1"/>
  <c r="Y37" i="94"/>
  <c r="Y37" i="93"/>
  <c r="Z37" i="93" s="1"/>
  <c r="Y40" i="94"/>
  <c r="Y40" i="93"/>
  <c r="Y30" i="93"/>
  <c r="Y21" i="93"/>
  <c r="Z21" i="93" s="1"/>
  <c r="Y10" i="93"/>
  <c r="Z10" i="93" s="1"/>
  <c r="Y10" i="94"/>
  <c r="Z10" i="94" s="1"/>
  <c r="Y21" i="94"/>
  <c r="AA21" i="94" s="1"/>
  <c r="V40" i="93"/>
  <c r="V55" i="94"/>
  <c r="U55" i="94"/>
  <c r="V61" i="94"/>
  <c r="V51" i="94"/>
  <c r="V47" i="94"/>
  <c r="W41" i="94"/>
  <c r="V41" i="94"/>
  <c r="V42" i="94"/>
  <c r="V43" i="94"/>
  <c r="W38" i="94"/>
  <c r="V38" i="94"/>
  <c r="U50" i="94"/>
  <c r="W33" i="94"/>
  <c r="V33" i="94"/>
  <c r="V34" i="94"/>
  <c r="V35" i="94"/>
  <c r="N73" i="94"/>
  <c r="N66" i="94"/>
  <c r="A73" i="94"/>
  <c r="N65" i="94"/>
  <c r="A65" i="94"/>
  <c r="V28" i="94"/>
  <c r="W27" i="94"/>
  <c r="V27" i="94"/>
  <c r="U26" i="94"/>
  <c r="V26" i="94"/>
  <c r="V25" i="94"/>
  <c r="V24" i="94"/>
  <c r="U19" i="94"/>
  <c r="V19" i="94"/>
  <c r="V17" i="94"/>
  <c r="U16" i="94"/>
  <c r="V16" i="94"/>
  <c r="U14" i="94"/>
  <c r="U13" i="94"/>
  <c r="V11" i="94"/>
  <c r="A73" i="93"/>
  <c r="A65" i="93"/>
  <c r="N73" i="93"/>
  <c r="N66" i="93"/>
  <c r="N65" i="93"/>
  <c r="W62" i="93"/>
  <c r="V62" i="93"/>
  <c r="V59" i="93"/>
  <c r="W56" i="93"/>
  <c r="V56" i="93"/>
  <c r="V52" i="93"/>
  <c r="W48" i="93"/>
  <c r="V48" i="93"/>
  <c r="W47" i="93"/>
  <c r="V47" i="93"/>
  <c r="V44" i="93"/>
  <c r="V43" i="93"/>
  <c r="W40" i="93"/>
  <c r="W37" i="93"/>
  <c r="V37" i="93"/>
  <c r="W35" i="93"/>
  <c r="V35" i="93"/>
  <c r="W34" i="93"/>
  <c r="V34" i="93"/>
  <c r="W33" i="93"/>
  <c r="V33" i="93"/>
  <c r="V30" i="93"/>
  <c r="V28" i="93"/>
  <c r="V27" i="93"/>
  <c r="V26" i="93"/>
  <c r="W25" i="93"/>
  <c r="V25" i="93"/>
  <c r="W24" i="93"/>
  <c r="V24" i="93"/>
  <c r="V20" i="93"/>
  <c r="W19" i="93"/>
  <c r="V19" i="93"/>
  <c r="W18" i="93"/>
  <c r="V18" i="93"/>
  <c r="W17" i="93"/>
  <c r="V17" i="93"/>
  <c r="W16" i="93"/>
  <c r="V16" i="93"/>
  <c r="W15" i="93"/>
  <c r="V15" i="93"/>
  <c r="W14" i="93"/>
  <c r="V14" i="93"/>
  <c r="W13" i="93"/>
  <c r="V13" i="93"/>
  <c r="V12" i="93"/>
  <c r="W42" i="94"/>
  <c r="U42" i="94"/>
  <c r="V64" i="94"/>
  <c r="V62" i="94"/>
  <c r="U64" i="94"/>
  <c r="U64" i="93"/>
  <c r="V64" i="93"/>
  <c r="U61" i="94"/>
  <c r="W61" i="93"/>
  <c r="V56" i="94"/>
  <c r="V58" i="94"/>
  <c r="W59" i="93"/>
  <c r="U58" i="93"/>
  <c r="V58" i="93"/>
  <c r="W50" i="94"/>
  <c r="W52" i="93"/>
  <c r="W47" i="94"/>
  <c r="U46" i="94"/>
  <c r="W46" i="94"/>
  <c r="V44" i="94"/>
  <c r="V46" i="94"/>
  <c r="U43" i="93"/>
  <c r="W44" i="93"/>
  <c r="U42" i="93"/>
  <c r="W43" i="93"/>
  <c r="U25" i="93"/>
  <c r="W26" i="93"/>
  <c r="U27" i="93"/>
  <c r="W28" i="93"/>
  <c r="U28" i="93"/>
  <c r="U26" i="93"/>
  <c r="W27" i="93"/>
  <c r="W30" i="93"/>
  <c r="W20" i="93"/>
  <c r="U11" i="93"/>
  <c r="W12" i="93"/>
  <c r="U19" i="93"/>
  <c r="U25" i="94"/>
  <c r="W25" i="94"/>
  <c r="U27" i="94"/>
  <c r="U28" i="94"/>
  <c r="U23" i="94"/>
  <c r="W23" i="94"/>
  <c r="V23" i="94"/>
  <c r="W55" i="94"/>
  <c r="V54" i="94"/>
  <c r="U35" i="94"/>
  <c r="W35" i="94"/>
  <c r="U33" i="94"/>
  <c r="V30" i="94"/>
  <c r="V32" i="94"/>
  <c r="U13" i="93"/>
  <c r="U17" i="93"/>
  <c r="U12" i="93"/>
  <c r="U16" i="93"/>
  <c r="U11" i="94"/>
  <c r="U15" i="93"/>
  <c r="U12" i="94"/>
  <c r="U14" i="93"/>
  <c r="U18" i="93"/>
  <c r="V11" i="93"/>
  <c r="V42" i="93"/>
  <c r="V61" i="93"/>
  <c r="U41" i="94"/>
  <c r="U38" i="94"/>
  <c r="U17" i="94"/>
  <c r="V23" i="93"/>
  <c r="V32" i="93"/>
  <c r="W58" i="93"/>
  <c r="U33" i="93"/>
  <c r="U35" i="93"/>
  <c r="U47" i="93"/>
  <c r="U59" i="93"/>
  <c r="U61" i="93"/>
  <c r="U23" i="93"/>
  <c r="U24" i="93"/>
  <c r="U32" i="93"/>
  <c r="U34" i="93"/>
  <c r="W64" i="94"/>
  <c r="W64" i="93"/>
  <c r="U62" i="93"/>
  <c r="U56" i="93"/>
  <c r="U44" i="93"/>
  <c r="U37" i="93"/>
  <c r="U40" i="93"/>
  <c r="W42" i="93"/>
  <c r="U21" i="93"/>
  <c r="W23" i="93"/>
  <c r="U10" i="93"/>
  <c r="W11" i="93"/>
  <c r="U52" i="93"/>
  <c r="W32" i="93"/>
  <c r="U48" i="93"/>
  <c r="U30" i="93"/>
  <c r="U20" i="93"/>
  <c r="W21" i="93"/>
  <c r="W10" i="93"/>
  <c r="U9" i="93"/>
  <c r="P1" i="92"/>
  <c r="A17" i="92"/>
  <c r="I1" i="96"/>
  <c r="G29" i="96"/>
  <c r="G24" i="96"/>
  <c r="G23" i="96"/>
  <c r="B29" i="96"/>
  <c r="U16" i="92"/>
  <c r="N20" i="92"/>
  <c r="N18" i="92"/>
  <c r="N17" i="92"/>
  <c r="A20" i="92"/>
  <c r="N41" i="91"/>
  <c r="A41" i="91"/>
  <c r="N39" i="91"/>
  <c r="N38" i="91"/>
  <c r="P1" i="91"/>
  <c r="N39" i="85"/>
  <c r="P1" i="85"/>
  <c r="N38" i="85"/>
  <c r="N41" i="85"/>
  <c r="A41" i="85"/>
  <c r="U29" i="91"/>
  <c r="U30" i="91"/>
  <c r="U36" i="91"/>
  <c r="U37" i="91"/>
  <c r="U12" i="91"/>
  <c r="U17" i="91"/>
  <c r="U20" i="91"/>
  <c r="U23" i="91"/>
  <c r="U30" i="85"/>
  <c r="U33" i="85"/>
  <c r="U35" i="85"/>
  <c r="U36" i="85"/>
  <c r="U25" i="85"/>
  <c r="U23" i="85"/>
  <c r="U11" i="85"/>
  <c r="J2" i="86"/>
  <c r="I2" i="86"/>
  <c r="M2" i="76"/>
  <c r="N2" i="48"/>
  <c r="L2" i="88"/>
  <c r="M2" i="88" s="1"/>
  <c r="M2" i="48"/>
  <c r="O2" i="48" s="1"/>
  <c r="L2" i="76"/>
  <c r="N2" i="76" s="1"/>
  <c r="K2" i="88"/>
  <c r="E2" i="96"/>
  <c r="W12" i="94"/>
  <c r="W14" i="94"/>
  <c r="W16" i="94"/>
  <c r="W17" i="94"/>
  <c r="W18" i="94"/>
  <c r="W19" i="94"/>
  <c r="V14" i="94"/>
  <c r="V12" i="94"/>
  <c r="W11" i="94"/>
  <c r="V15" i="94"/>
  <c r="V18" i="94"/>
  <c r="W26" i="94"/>
  <c r="V21" i="94"/>
  <c r="V13" i="94"/>
  <c r="Z44" i="93" l="1"/>
  <c r="K2" i="86"/>
  <c r="X42" i="94"/>
  <c r="B22" i="102"/>
  <c r="M22" i="102" s="1"/>
  <c r="B22" i="100"/>
  <c r="O22" i="100" s="1"/>
  <c r="B24" i="98"/>
  <c r="P24" i="98" s="1"/>
  <c r="B22" i="101"/>
  <c r="M22" i="101" s="1"/>
  <c r="B21" i="99"/>
  <c r="O21" i="99" s="1"/>
  <c r="B23" i="97"/>
  <c r="G23" i="97" s="1"/>
  <c r="Z56" i="94"/>
  <c r="AA37" i="93"/>
  <c r="X16" i="94"/>
  <c r="X41" i="94"/>
  <c r="X26" i="94"/>
  <c r="X12" i="94"/>
  <c r="X59" i="93"/>
  <c r="X20" i="93"/>
  <c r="X18" i="93"/>
  <c r="X25" i="93"/>
  <c r="X33" i="93"/>
  <c r="X47" i="93"/>
  <c r="X33" i="94"/>
  <c r="X38" i="94"/>
  <c r="X42" i="93"/>
  <c r="X14" i="94"/>
  <c r="X17" i="94"/>
  <c r="X13" i="93"/>
  <c r="X61" i="93"/>
  <c r="X23" i="93"/>
  <c r="X58" i="93"/>
  <c r="X17" i="93"/>
  <c r="X27" i="93"/>
  <c r="U13" i="92"/>
  <c r="AA21" i="93"/>
  <c r="X28" i="93"/>
  <c r="X26" i="93"/>
  <c r="X18" i="94"/>
  <c r="X24" i="93"/>
  <c r="X48" i="93"/>
  <c r="X56" i="93"/>
  <c r="X30" i="93"/>
  <c r="X52" i="93"/>
  <c r="X14" i="93"/>
  <c r="X16" i="93"/>
  <c r="X35" i="93"/>
  <c r="X40" i="93"/>
  <c r="X34" i="93"/>
  <c r="AA48" i="93"/>
  <c r="Y9" i="94"/>
  <c r="AA9" i="94" s="1"/>
  <c r="X35" i="94"/>
  <c r="X23" i="94"/>
  <c r="X19" i="94"/>
  <c r="X64" i="94"/>
  <c r="X25" i="94"/>
  <c r="X46" i="94"/>
  <c r="X15" i="93"/>
  <c r="X19" i="93"/>
  <c r="X37" i="93"/>
  <c r="X43" i="93"/>
  <c r="X44" i="93"/>
  <c r="X12" i="93"/>
  <c r="X62" i="93"/>
  <c r="X21" i="93"/>
  <c r="X32" i="93"/>
  <c r="X64" i="93"/>
  <c r="X11" i="93"/>
  <c r="U15" i="92"/>
  <c r="U12" i="92"/>
  <c r="U14" i="92"/>
  <c r="U9" i="92"/>
  <c r="U35" i="91"/>
  <c r="U33" i="91"/>
  <c r="U32" i="91"/>
  <c r="U31" i="91"/>
  <c r="U27" i="91"/>
  <c r="U25" i="91"/>
  <c r="U22" i="91"/>
  <c r="U15" i="91"/>
  <c r="U19" i="91"/>
  <c r="U18" i="91"/>
  <c r="U11" i="91"/>
  <c r="U27" i="85"/>
  <c r="U34" i="85"/>
  <c r="U28" i="85"/>
  <c r="U37" i="85"/>
  <c r="U16" i="85"/>
  <c r="U14" i="85"/>
  <c r="U12" i="85"/>
  <c r="U22" i="85"/>
  <c r="U15" i="85"/>
  <c r="U20" i="85"/>
  <c r="Y9" i="93"/>
  <c r="AA9" i="93" s="1"/>
  <c r="U21" i="85"/>
  <c r="U17" i="85"/>
  <c r="U31" i="85"/>
  <c r="U21" i="91"/>
  <c r="U28" i="91"/>
  <c r="W58" i="94"/>
  <c r="X58" i="94" s="1"/>
  <c r="U58" i="94"/>
  <c r="Z40" i="93"/>
  <c r="AA40" i="93"/>
  <c r="W54" i="94"/>
  <c r="X54" i="94" s="1"/>
  <c r="U26" i="85"/>
  <c r="U13" i="91"/>
  <c r="U15" i="94"/>
  <c r="W15" i="94"/>
  <c r="X15" i="94" s="1"/>
  <c r="U18" i="94"/>
  <c r="V48" i="94"/>
  <c r="V50" i="94"/>
  <c r="X50" i="94" s="1"/>
  <c r="AA10" i="94"/>
  <c r="W21" i="94"/>
  <c r="X21" i="94" s="1"/>
  <c r="U18" i="85"/>
  <c r="U32" i="85"/>
  <c r="U29" i="85"/>
  <c r="U16" i="91"/>
  <c r="U11" i="92"/>
  <c r="X11" i="94"/>
  <c r="U54" i="94"/>
  <c r="U19" i="85"/>
  <c r="U34" i="91"/>
  <c r="U26" i="91"/>
  <c r="W24" i="94"/>
  <c r="X24" i="94" s="1"/>
  <c r="U24" i="94"/>
  <c r="U47" i="94"/>
  <c r="U51" i="94"/>
  <c r="W51" i="94"/>
  <c r="X51" i="94" s="1"/>
  <c r="X55" i="94"/>
  <c r="V59" i="94"/>
  <c r="W13" i="94"/>
  <c r="X13" i="94" s="1"/>
  <c r="A38" i="91"/>
  <c r="A38" i="85"/>
  <c r="B23" i="96"/>
  <c r="V52" i="94"/>
  <c r="W43" i="94"/>
  <c r="X43" i="94" s="1"/>
  <c r="U43" i="94"/>
  <c r="X47" i="94"/>
  <c r="W61" i="94"/>
  <c r="X61" i="94" s="1"/>
  <c r="V40" i="94"/>
  <c r="X27" i="94"/>
  <c r="W28" i="94"/>
  <c r="X28" i="94" s="1"/>
  <c r="W32" i="94"/>
  <c r="X32" i="94" s="1"/>
  <c r="U32" i="94"/>
  <c r="U34" i="94"/>
  <c r="W34" i="94"/>
  <c r="X34" i="94" s="1"/>
  <c r="AA40" i="94"/>
  <c r="Z44" i="94"/>
  <c r="Z21" i="94"/>
  <c r="AA30" i="93"/>
  <c r="Z37" i="94"/>
  <c r="Z48" i="94"/>
  <c r="Z30" i="93"/>
  <c r="AA48" i="94"/>
  <c r="AA37" i="94"/>
  <c r="Z40" i="94"/>
  <c r="AA56" i="93"/>
  <c r="AA10" i="93"/>
  <c r="U24" i="85" l="1"/>
  <c r="U24" i="91"/>
  <c r="V10" i="93"/>
  <c r="X10" i="93" s="1"/>
  <c r="Z9" i="94"/>
  <c r="U10" i="92"/>
  <c r="Z9" i="93"/>
  <c r="W52" i="94"/>
  <c r="X52" i="94" s="1"/>
  <c r="W56" i="94"/>
  <c r="X56" i="94" s="1"/>
  <c r="U56" i="94"/>
  <c r="U10" i="85"/>
  <c r="U59" i="94"/>
  <c r="W59" i="94"/>
  <c r="X59" i="94" s="1"/>
  <c r="W37" i="94"/>
  <c r="U37" i="94"/>
  <c r="U10" i="94"/>
  <c r="W10" i="94"/>
  <c r="U14" i="91"/>
  <c r="V37" i="94"/>
  <c r="V20" i="94"/>
  <c r="U48" i="94"/>
  <c r="W48" i="94"/>
  <c r="X48" i="94" s="1"/>
  <c r="U21" i="94"/>
  <c r="U40" i="94"/>
  <c r="W40" i="94"/>
  <c r="X40" i="94" s="1"/>
  <c r="V10" i="94"/>
  <c r="V9" i="94"/>
  <c r="U44" i="94"/>
  <c r="W44" i="94"/>
  <c r="X44" i="94" s="1"/>
  <c r="U13" i="85"/>
  <c r="J2" i="93" l="1"/>
  <c r="K2" i="93"/>
  <c r="U9" i="85"/>
  <c r="J2" i="92"/>
  <c r="U62" i="94"/>
  <c r="W62" i="94"/>
  <c r="X62" i="94" s="1"/>
  <c r="X10" i="94"/>
  <c r="X37" i="94"/>
  <c r="W30" i="94"/>
  <c r="X30" i="94" s="1"/>
  <c r="U30" i="94"/>
  <c r="U9" i="91"/>
  <c r="U10" i="91"/>
  <c r="L2" i="93" l="1"/>
  <c r="W20" i="94"/>
  <c r="X20" i="94" s="1"/>
  <c r="W9" i="94" l="1"/>
  <c r="X9" i="94" s="1"/>
  <c r="U52" i="94"/>
  <c r="U20" i="94"/>
  <c r="I2" i="94" l="1"/>
  <c r="J2" i="94"/>
  <c r="U9" i="94"/>
  <c r="K2" i="94" l="1"/>
</calcChain>
</file>

<file path=xl/sharedStrings.xml><?xml version="1.0" encoding="utf-8"?>
<sst xmlns="http://schemas.openxmlformats.org/spreadsheetml/2006/main" count="1395" uniqueCount="455">
  <si>
    <t>I</t>
  </si>
  <si>
    <t>II</t>
  </si>
  <si>
    <t xml:space="preserve"> </t>
  </si>
  <si>
    <t>A</t>
  </si>
  <si>
    <t>Chia ra:</t>
  </si>
  <si>
    <t>Chi cục THA …</t>
  </si>
  <si>
    <t>Chấp hành viên …</t>
  </si>
  <si>
    <t>Chấp hành viên…</t>
  </si>
  <si>
    <t>Các Chi cục THADS</t>
  </si>
  <si>
    <t>…</t>
  </si>
  <si>
    <t>Tổng số</t>
  </si>
  <si>
    <t>….</t>
  </si>
  <si>
    <t>Tổng số</t>
  </si>
  <si>
    <t>1</t>
  </si>
  <si>
    <t>2</t>
  </si>
  <si>
    <t>1.1</t>
  </si>
  <si>
    <t>1.2</t>
  </si>
  <si>
    <t>2.1</t>
  </si>
  <si>
    <t>2.2</t>
  </si>
  <si>
    <t>3</t>
  </si>
  <si>
    <t>Chỉ tiêu</t>
  </si>
  <si>
    <t>Tên đơn vị</t>
  </si>
  <si>
    <t>4</t>
  </si>
  <si>
    <t>5</t>
  </si>
  <si>
    <t>6</t>
  </si>
  <si>
    <t>7</t>
  </si>
  <si>
    <t>8</t>
  </si>
  <si>
    <t>9</t>
  </si>
  <si>
    <t>Cục Thi hành án DS</t>
  </si>
  <si>
    <t>10</t>
  </si>
  <si>
    <t>11</t>
  </si>
  <si>
    <t>Dân sự</t>
  </si>
  <si>
    <t>Hôn nhân và gia đình</t>
  </si>
  <si>
    <t>Kinh doanh, thương mại</t>
  </si>
  <si>
    <t>Lao động</t>
  </si>
  <si>
    <t>Phá sản</t>
  </si>
  <si>
    <t>Ủy thác thi hành án</t>
  </si>
  <si>
    <t>Tổng số phải thi hành</t>
  </si>
  <si>
    <t>Có điều kiện thi hành</t>
  </si>
  <si>
    <t>Thi hành xong</t>
  </si>
  <si>
    <t>Đình chỉ thi hành án</t>
  </si>
  <si>
    <t>1.3</t>
  </si>
  <si>
    <t>Đang thi hành</t>
  </si>
  <si>
    <t>1.4</t>
  </si>
  <si>
    <t>1.5</t>
  </si>
  <si>
    <t>Tạm dừng thi hành án để giải quyết khiếu nại</t>
  </si>
  <si>
    <t>Trường hợp khác</t>
  </si>
  <si>
    <t>3.1</t>
  </si>
  <si>
    <t>3.2</t>
  </si>
  <si>
    <t>4.1</t>
  </si>
  <si>
    <t>4.2</t>
  </si>
  <si>
    <t>5.2</t>
  </si>
  <si>
    <t>5.3</t>
  </si>
  <si>
    <t>Giảm thi hành án</t>
  </si>
  <si>
    <t>Án phí</t>
  </si>
  <si>
    <t>Lệ phí</t>
  </si>
  <si>
    <t>Phạt</t>
  </si>
  <si>
    <t>Tịch thu</t>
  </si>
  <si>
    <t>Thu khác</t>
  </si>
  <si>
    <t>Chi cục THA...</t>
  </si>
  <si>
    <t>Truy thu</t>
  </si>
  <si>
    <t>Tổng số có điều kiện thi hành</t>
  </si>
  <si>
    <t>Thụ lý mới</t>
  </si>
  <si>
    <t>Điểm a khoản 1 Điều 44a</t>
  </si>
  <si>
    <t>Điểm b khoản 1 Điều 44a</t>
  </si>
  <si>
    <t>Điểm c khoản 1 Điều 44a</t>
  </si>
  <si>
    <t>Điểm a khoản 1 Điều 48</t>
  </si>
  <si>
    <t>Điểm b khoản 1 Điều 48</t>
  </si>
  <si>
    <t>Điểm d khoản 1 Điều 48</t>
  </si>
  <si>
    <t>Điểm đ khoản 1 Điều 48</t>
  </si>
  <si>
    <t>Điểm e khoản 1 Điều 48</t>
  </si>
  <si>
    <t>Điểm g khoản 1 Điều 48</t>
  </si>
  <si>
    <t>Khoản 2 Điều 48</t>
  </si>
  <si>
    <t>Khoản 1 Điều 49</t>
  </si>
  <si>
    <t>Khoản 2 Điều 49</t>
  </si>
  <si>
    <t>Chia ra</t>
  </si>
  <si>
    <t>5.1</t>
  </si>
  <si>
    <t>1.6</t>
  </si>
  <si>
    <t>Điểm h khoản 1 Điều 48</t>
  </si>
  <si>
    <t>Điểm c khoản 1 Điều 48</t>
  </si>
  <si>
    <t>1.7</t>
  </si>
  <si>
    <t xml:space="preserve">Tạm đình chỉ thi hành án </t>
  </si>
  <si>
    <t>Thu hồi, hủy quyết định thi hành án</t>
  </si>
  <si>
    <t>1.8</t>
  </si>
  <si>
    <t xml:space="preserve">Số hoãn thi hành án </t>
  </si>
  <si>
    <t>Số tạm đình chỉ thi hành án</t>
  </si>
  <si>
    <t>Đang trong thời gian tự nguyện thi hành án</t>
  </si>
  <si>
    <t xml:space="preserve">Số đình chỉ thi hành án </t>
  </si>
  <si>
    <t>Chủ động</t>
  </si>
  <si>
    <t>Tổng số việc chủ động</t>
  </si>
  <si>
    <t>Tổng số việc theo yêu cầu</t>
  </si>
  <si>
    <t>Theo yêu cầu</t>
  </si>
  <si>
    <t>3.3</t>
  </si>
  <si>
    <t>3.4</t>
  </si>
  <si>
    <t>Tổng số việc</t>
  </si>
  <si>
    <t>Tổng số tiền</t>
  </si>
  <si>
    <t>Tổng số thi hành xong</t>
  </si>
  <si>
    <t xml:space="preserve">Đình chỉ thi hành án </t>
  </si>
  <si>
    <t>Đơn vị tính: Việc và 1.000 VN đồng</t>
  </si>
  <si>
    <t xml:space="preserve">PHÂN TÍCH MỘT SỐ CHỈ TIÊU VIỆC 
THI HÀNH ÁN DÂN SỰ </t>
  </si>
  <si>
    <t>PHÂN TÍCH MỘT SỐ CHỈ TIÊU TIỀN
THI HÀNH ÁN DÂN SỰ</t>
  </si>
  <si>
    <t>13</t>
  </si>
  <si>
    <t>Loại khác</t>
  </si>
  <si>
    <t xml:space="preserve">Số chuyển kỳ sau </t>
  </si>
  <si>
    <t>12</t>
  </si>
  <si>
    <t>14</t>
  </si>
  <si>
    <t>15</t>
  </si>
  <si>
    <t>16</t>
  </si>
  <si>
    <t>Thi hành xong / Có điều kiện *100%</t>
  </si>
  <si>
    <t>Đang trong thời gian chờ ý kiến của cơ quan có thẩm quyền</t>
  </si>
  <si>
    <t>Số chưa có điều kiện theo Điều 44a</t>
  </si>
  <si>
    <t>2.3</t>
  </si>
  <si>
    <t>3.5</t>
  </si>
  <si>
    <t>3.6</t>
  </si>
  <si>
    <t>3.7</t>
  </si>
  <si>
    <t>3.8</t>
  </si>
  <si>
    <t>3.9</t>
  </si>
  <si>
    <t>5.4</t>
  </si>
  <si>
    <t>17</t>
  </si>
  <si>
    <r>
      <t xml:space="preserve">…………….., ngày… tháng …...năm......... …………
</t>
    </r>
    <r>
      <rPr>
        <b/>
        <sz val="13"/>
        <rFont val="Times New Roman"/>
        <family val="1"/>
        <charset val="163"/>
      </rPr>
      <t xml:space="preserve">NGƯỜI LẬP BIỂU
</t>
    </r>
    <r>
      <rPr>
        <sz val="13"/>
        <rFont val="Times New Roman"/>
        <family val="1"/>
      </rPr>
      <t>(ký và ghi rõ họ tên)</t>
    </r>
  </si>
  <si>
    <t>Đơn vị tính: Việc</t>
  </si>
  <si>
    <r>
      <t xml:space="preserve">   KẾT QUẢ THI HÀNH ÁN DÂN SỰ TÍNH BẰNG TIỀN
</t>
    </r>
    <r>
      <rPr>
        <sz val="13"/>
        <rFont val="Times New Roman"/>
        <family val="1"/>
        <charset val="163"/>
      </rPr>
      <t>……..tháng/năm ……..</t>
    </r>
  </si>
  <si>
    <t>Đơn vị tính: 1.000 VN Đồng</t>
  </si>
  <si>
    <t>Đơn vị tính: 1.000 VN đồng</t>
  </si>
  <si>
    <r>
      <t xml:space="preserve">   KẾT QUẢ THI HÀNH CHO NGÂN SÁCH NHÀ NƯỚC
</t>
    </r>
    <r>
      <rPr>
        <sz val="13"/>
        <rFont val="Times New Roman"/>
        <family val="1"/>
        <charset val="163"/>
      </rPr>
      <t>……..tháng/năm ……..</t>
    </r>
  </si>
  <si>
    <r>
      <t xml:space="preserve">KẾT QUẢ THI HÀNH ÁN DÂN SỰ TÍNH BẰNG TIỀN CHIA THEO CƠ QUAN THI HÀNH ÁN VÀ CHẤP HÀNH VIÊN
</t>
    </r>
    <r>
      <rPr>
        <sz val="13"/>
        <rFont val="Times New Roman"/>
        <family val="1"/>
        <charset val="163"/>
      </rPr>
      <t>……..tháng/năm ……..</t>
    </r>
  </si>
  <si>
    <r>
      <t xml:space="preserve">KẾT QUẢ THI HÀNH ÁN DÂN SỰ TÍNH BẰNG VIỆC CHIA THEO CƠ QUAN THI HÀNH ÁN VÀ CHẤP HÀNH VIÊN 
</t>
    </r>
    <r>
      <rPr>
        <sz val="13"/>
        <rFont val="Times New Roman"/>
        <family val="1"/>
        <charset val="163"/>
      </rPr>
      <t>……..tháng/năm ……..</t>
    </r>
  </si>
  <si>
    <r>
      <t xml:space="preserve">  …………….,ngày…… tháng….. năm ……….
</t>
    </r>
    <r>
      <rPr>
        <b/>
        <sz val="13"/>
        <rFont val="Times New Roman"/>
        <family val="1"/>
        <charset val="163"/>
      </rPr>
      <t xml:space="preserve">THỦ TRƯỞNG ĐƠN VỊ
</t>
    </r>
    <r>
      <rPr>
        <sz val="13"/>
        <rFont val="Times New Roman"/>
        <family val="1"/>
      </rPr>
      <t>(ký và ghi rõ họ tên)</t>
    </r>
  </si>
  <si>
    <t>DS trong hình sự (khác)</t>
  </si>
  <si>
    <t>DS trong hành chính</t>
  </si>
  <si>
    <t>Trường hợp chưa có điều kiện khác</t>
  </si>
  <si>
    <t>18</t>
  </si>
  <si>
    <t>Tổng số bản án, quyết định đã nhận</t>
  </si>
  <si>
    <t>19</t>
  </si>
  <si>
    <t>Tổng số giải quyết</t>
  </si>
  <si>
    <t>Số chưa có điều kiện đã chuyển sổ theo dõi riêng</t>
  </si>
  <si>
    <t>STT</t>
  </si>
  <si>
    <t>Năm trước chuyển sang (trừ số đã chuyển sổ theo dõi riêng)</t>
  </si>
  <si>
    <t xml:space="preserve">Đình chỉ </t>
  </si>
  <si>
    <t>Chưa có điều kiện (trừ số đã chuyển sổ theo dõi riêng)</t>
  </si>
  <si>
    <t>*Ghi chú: Mục (6) Số chưa có điều kiện đã chuyển sổ theo dõi riêng có sổ theo dõi và danh sách cụ thể được quản lý tại các cơ quan Thi hành án dân sự, cơ quan quản lý thi hành án dân sự.</t>
  </si>
  <si>
    <t>Tín dụng</t>
  </si>
  <si>
    <t>Vụ việc cạnh tranh</t>
  </si>
  <si>
    <t>Trọng tài Thương mại</t>
  </si>
  <si>
    <t>DS trong hình sự (các tội XPTrTQLKT)</t>
  </si>
  <si>
    <t>DS trong hình sự  (tội phạm chức vụ)</t>
  </si>
  <si>
    <t>DS trong hình sự (loại khác)</t>
  </si>
  <si>
    <t>Hoãn theo điểm c k1, Đ 48</t>
  </si>
  <si>
    <t>Hoãn thi hành án (trừ điểm c k1, Đ 48)</t>
  </si>
  <si>
    <t>20</t>
  </si>
  <si>
    <t xml:space="preserve">Đơn vị  báo cáo: 
Đơn vị nhận báo cáo: </t>
  </si>
  <si>
    <t xml:space="preserve">Biểu số: 02/TK-THA
Ban hành theo TT số:          /2019/TT-BTP
ngày       tháng        năm 2019
Ngày nhận báo cáo: </t>
  </si>
  <si>
    <t xml:space="preserve">Biểu số: 03/TK-THA
Ban hành theo TT số:          /2019/TT-BTP
ngày       tháng        năm 2019
Ngày nhận báo cáo: </t>
  </si>
  <si>
    <t>Biểu số: 04/TK-THA
Ban hành theo TT số:          /2019/TT-BTP
ngày       tháng        năm 2019
Ngày nhận báo cáo:</t>
  </si>
  <si>
    <t xml:space="preserve">Biểu số: 05/TK-THA
Ban hành theo TT số:          /2019/TT-BTP
ngày       tháng        năm 2019
Ngày nhận báo cáo: </t>
  </si>
  <si>
    <t>Tổng số tiền theo bản án, quyết định đã nhận</t>
  </si>
  <si>
    <t>Giảm nghĩa vụ thi hành án</t>
  </si>
  <si>
    <t>Tên chỉ tiêu</t>
  </si>
  <si>
    <t>Thu hồi, sửa, hủy quyết định THA</t>
  </si>
  <si>
    <t>Giảm NV thi hành án</t>
  </si>
  <si>
    <t>Tỷ lệ thi hành xong trong số có điều kiện</t>
  </si>
  <si>
    <t>Đơn vị tính: 1.000 VNĐ và %</t>
  </si>
  <si>
    <t>Thu hồi,  hủy quyết định THA</t>
  </si>
  <si>
    <t>Tổng số  bản án, quyết định đã nhận</t>
  </si>
  <si>
    <t>Đơn vị tính: Bản án, quyết định, việc và %</t>
  </si>
  <si>
    <t>Thu hồi, hủy quyết định THA</t>
  </si>
  <si>
    <t>Năm trước chuyển sang (chưa trừ theo dõi riêng)</t>
  </si>
  <si>
    <t>Chuyển theo dõi riêng</t>
  </si>
  <si>
    <t>Việc</t>
  </si>
  <si>
    <t>Tiền</t>
  </si>
  <si>
    <t>Chưa có điều kiện (chưa trừ  theo dõi riêng)</t>
  </si>
  <si>
    <t>Tiêu chí</t>
  </si>
  <si>
    <t>TT</t>
  </si>
  <si>
    <t>PHỤ LỤC THEO DÕI SỐ CHUYỂN THEO DÕI RIÊNG</t>
  </si>
  <si>
    <t xml:space="preserve">Số đề nghị xét miễn </t>
  </si>
  <si>
    <t>Số đã được xét miễn</t>
  </si>
  <si>
    <t>Số đề nghị giảm</t>
  </si>
  <si>
    <t>Số đã được xét giảm</t>
  </si>
  <si>
    <t>Số việc</t>
  </si>
  <si>
    <t>Số tiền</t>
  </si>
  <si>
    <t>Tổng số việc đã ra quyết định cưỡng chế</t>
  </si>
  <si>
    <t>Kết quả cưỡng chế</t>
  </si>
  <si>
    <t>Cưỡng chế không huy động lực lượng</t>
  </si>
  <si>
    <t>Cưỡng chế có huy động lực lượng</t>
  </si>
  <si>
    <t>Đương sự tự nguyện trước khi cưỡng chế</t>
  </si>
  <si>
    <t xml:space="preserve">Cưỡng chế thành công
</t>
  </si>
  <si>
    <t>Cưỡng chế không thành công</t>
  </si>
  <si>
    <t>Chưa tổ chức cưỡng chế</t>
  </si>
  <si>
    <t>Đơn vị tính: Việc và đơn</t>
  </si>
  <si>
    <t>Tổng số đơn tiếp nhận
(Đơn)</t>
  </si>
  <si>
    <t>Đơn trùng (Đơn)</t>
  </si>
  <si>
    <t>Kết quả giải quyết số việc thuộc thẩm quyền (Việc)</t>
  </si>
  <si>
    <t>Chia theo
 thời điểm thụ lý</t>
  </si>
  <si>
    <t>Chia theo thẩm quyền giải quyết</t>
  </si>
  <si>
    <t>Số việc thuộc thẩm quyền giải quyết của cơ quan khác</t>
  </si>
  <si>
    <t>Đúng toàn bộ</t>
  </si>
  <si>
    <t>Đúng một phần</t>
  </si>
  <si>
    <t>Sai toàn bộ</t>
  </si>
  <si>
    <t>Số chưa giải quyết chuyển kỳ sau</t>
  </si>
  <si>
    <t>Quyết định về thi hành án</t>
  </si>
  <si>
    <t>Áp dụng biện pháp cưỡng chế</t>
  </si>
  <si>
    <t>Áp dụng biện pháp bảo đảm</t>
  </si>
  <si>
    <t>Nội dung khác</t>
  </si>
  <si>
    <t>Số năm trước chuyển sang</t>
  </si>
  <si>
    <t>Số mới nhận</t>
  </si>
  <si>
    <t>Quyết định thi hành án</t>
  </si>
  <si>
    <t>Quyết định ủy thác</t>
  </si>
  <si>
    <t>Quyết định hoãn/ Đình chỉ/ Tạm đình chỉ</t>
  </si>
  <si>
    <t>Cưỡng chế kê biên tài sản</t>
  </si>
  <si>
    <t>Cưỡng chế giao tài sản bán đấu giá</t>
  </si>
  <si>
    <t>Biện pháp cưỡng chế khác</t>
  </si>
  <si>
    <t xml:space="preserve">            A</t>
  </si>
  <si>
    <t>Tổng số (Khiếu nại)</t>
  </si>
  <si>
    <t>Tổng số (Tố cáo)</t>
  </si>
  <si>
    <t>Cục Thi hành án dân sự</t>
  </si>
  <si>
    <t>Khiếu nại</t>
  </si>
  <si>
    <t>Tố cáo</t>
  </si>
  <si>
    <t>2.1.1</t>
  </si>
  <si>
    <t>2.1.1.1</t>
  </si>
  <si>
    <t>2.1.1.2</t>
  </si>
  <si>
    <t xml:space="preserve">Đơn vị tính: Việc, Đoàn và Lượt </t>
  </si>
  <si>
    <t>Tổng</t>
  </si>
  <si>
    <t>Đoàn đông người</t>
  </si>
  <si>
    <t>Lãnh đạo cơ quan tiếp</t>
  </si>
  <si>
    <t>Số việc tiếp nhận (việc)</t>
  </si>
  <si>
    <t>Kết quả giải quyết số việc thuộc thẩm quyền</t>
  </si>
  <si>
    <t>Chia theo nội dung</t>
  </si>
  <si>
    <t>Chia theo thẩm quyền</t>
  </si>
  <si>
    <t>Số lượt</t>
  </si>
  <si>
    <t>Số người</t>
  </si>
  <si>
    <t>Số vụ việc</t>
  </si>
  <si>
    <t>Số đoàn</t>
  </si>
  <si>
    <t>Kiến nghị, phản ánh</t>
  </si>
  <si>
    <t>Thuộc thẩm quyền</t>
  </si>
  <si>
    <t>Khác</t>
  </si>
  <si>
    <t>Số đã giải quyết</t>
  </si>
  <si>
    <t>Cục THADS</t>
  </si>
  <si>
    <t>Số TT</t>
  </si>
  <si>
    <t>Tổng số cuộc</t>
  </si>
  <si>
    <t xml:space="preserve">Cơ quan giám sát </t>
  </si>
  <si>
    <t>Kết quả thực hiện kết luận giám sát</t>
  </si>
  <si>
    <t>Tổng số kháng nghị đã nhận</t>
  </si>
  <si>
    <t>Kháng nghị
của cuộc kiểm sát trực tiếp</t>
  </si>
  <si>
    <t>Kháng nghị khác</t>
  </si>
  <si>
    <t>Tổng số kiến nghị đã nhận</t>
  </si>
  <si>
    <t>Kiến nghị 
của cuộc kiểm sát trực tiếp</t>
  </si>
  <si>
    <t>Kiến nghị khác</t>
  </si>
  <si>
    <t>Quốc hội</t>
  </si>
  <si>
    <t>Hội đồng nhân dân</t>
  </si>
  <si>
    <t>Mặt trận Tổ quốc</t>
  </si>
  <si>
    <t>Đã thực hiện</t>
  </si>
  <si>
    <t>Chưa thực hiện</t>
  </si>
  <si>
    <t>Giải trình</t>
  </si>
  <si>
    <t>Tổng số</t>
  </si>
  <si>
    <t xml:space="preserve">Cục Thi hành án dân sự </t>
  </si>
  <si>
    <t>Tổng số việc thụ lý</t>
  </si>
  <si>
    <t>Kết quả giải quyết</t>
  </si>
  <si>
    <t>Kết quả chi trả</t>
  </si>
  <si>
    <t>Kết quả thực hiện hoàn trả</t>
  </si>
  <si>
    <t xml:space="preserve">Tổng số 
</t>
  </si>
  <si>
    <t>Số việc chưa có bản án, quyết định giải quyết bồi thường có hiệu lực pháp luật</t>
  </si>
  <si>
    <t>Đã có bản án, quyết định giải quyết bồi thường có hiệu lực pháp luật</t>
  </si>
  <si>
    <t xml:space="preserve">Đã được cấp kinh phí bồi thường </t>
  </si>
  <si>
    <t xml:space="preserve">Đã chi trả cho người bị thiệt hại </t>
  </si>
  <si>
    <t xml:space="preserve">Đã có Quyết định hoàn trả có hiệu lực pháp luật </t>
  </si>
  <si>
    <t xml:space="preserve">Đã thực hiện hoàn trả </t>
  </si>
  <si>
    <t>Năm trước
 chuyển sang</t>
  </si>
  <si>
    <t>Năm trước chuyển sang</t>
  </si>
  <si>
    <t>Trong kỳ báo cáo</t>
  </si>
  <si>
    <t>Đơn vị tính: Việc</t>
  </si>
  <si>
    <t xml:space="preserve"> Tổng số bản án, quyết định cơ quan Thi hành án dân sự nhận từ Tòa án nhân dân</t>
  </si>
  <si>
    <t>Số QĐ buộc THAHC được Tòa án nhân dân chuyển giao cho cơ quan THADS chia theo nội dung theo dõi</t>
  </si>
  <si>
    <t>Kết quả theo dõi thi hành án hành chính</t>
  </si>
  <si>
    <t>Tổng số bản án, quyết định có nội dung theo dõi</t>
  </si>
  <si>
    <t>Số  bản án, quyết định không có nội dung theo dõi</t>
  </si>
  <si>
    <t>Số  bản án, quyết định đã ra thông báo tự nguyện THA</t>
  </si>
  <si>
    <t>Số quyết định buộc thi hành án hành chính đã đăng tải công khai</t>
  </si>
  <si>
    <t>Số vụ việc cơ quan THADS làm việc với người phải thi hành án</t>
  </si>
  <si>
    <t>Số vụ việc cơ quan THADS có văn bản kiến nghị xử lý do không chấp hành án</t>
  </si>
  <si>
    <t>Số trường hợp người phải thi hành án bị xử lý trách nhiệm theo kiến nghị của cơ quan THADS</t>
  </si>
  <si>
    <t xml:space="preserve">Tổng số bản án, quyết định của Tòa án được theo dõi đã thi hành xong </t>
  </si>
  <si>
    <t>Tổng số bản án, quyết định của Tòa án được theo dõi chưa thi hành xong</t>
  </si>
  <si>
    <t>Kỳ trước 
chuyển sang</t>
  </si>
  <si>
    <t>Số bản án đã có QĐ buộc THAHC</t>
  </si>
  <si>
    <t>Số bản án không có QĐ buộc THAHC</t>
  </si>
  <si>
    <t>NGƯỜI LẬP BIỂU</t>
  </si>
  <si>
    <r>
      <t>Kết quả giám sát (</t>
    </r>
    <r>
      <rPr>
        <i/>
        <sz val="9"/>
        <rFont val="Times New Roman"/>
        <family val="1"/>
        <charset val="163"/>
      </rPr>
      <t>cuộc</t>
    </r>
    <r>
      <rPr>
        <b/>
        <sz val="9"/>
        <rFont val="Times New Roman"/>
        <family val="1"/>
      </rPr>
      <t>)</t>
    </r>
  </si>
  <si>
    <t>Đơn vị tính: việc và 1.000 đồng</t>
  </si>
  <si>
    <t>Tổng số việc thuộc thẩm quyền giải quyết của CQ THADS</t>
  </si>
  <si>
    <t>Thông tin chung biểu mẫu</t>
  </si>
  <si>
    <t>Thay đổi thông tin cột C để điền thông tin vào các biểu mẫu</t>
  </si>
  <si>
    <t xml:space="preserve">Chức danh </t>
  </si>
  <si>
    <t>Lãnh đạo</t>
  </si>
  <si>
    <t xml:space="preserve">Ngày ký </t>
  </si>
  <si>
    <t>Họ tên người ký</t>
  </si>
  <si>
    <t>Họ tên người lập biểu</t>
  </si>
  <si>
    <t>Kỳ báo cáo</t>
  </si>
  <si>
    <t>Đơn vị báo cáo</t>
  </si>
  <si>
    <t>CỤC TRƯỞNG</t>
  </si>
  <si>
    <t>* Các ô bôi vàng không thực hiện thống kê</t>
  </si>
  <si>
    <t>* ô bôi vàng không thực hiện thống kê</t>
  </si>
  <si>
    <t>Đơn vị tính: Việc và 1.000 đồng</t>
  </si>
  <si>
    <t>Số đình chỉ</t>
  </si>
  <si>
    <t>Số việc tiếp nhận  (Việc)</t>
  </si>
  <si>
    <t>Lưu ý: Biểu 4 đến biểu 12 có thể thêm dòng nhưng không thêm được cột để đảm bảo cấu trúc của biểu mẫu</t>
  </si>
  <si>
    <t xml:space="preserve">Hoãn thi hành án </t>
  </si>
  <si>
    <r>
      <t>Kết quả thực hiện kháng nghị kiểm sát (</t>
    </r>
    <r>
      <rPr>
        <i/>
        <sz val="9"/>
        <rFont val="Times New Roman"/>
        <family val="1"/>
      </rPr>
      <t>cuộc</t>
    </r>
    <r>
      <rPr>
        <b/>
        <sz val="9"/>
        <rFont val="Times New Roman"/>
        <family val="1"/>
      </rPr>
      <t>)</t>
    </r>
  </si>
  <si>
    <r>
      <t>Kết quả thực hiện kiến nghị kiểm sát (</t>
    </r>
    <r>
      <rPr>
        <i/>
        <sz val="9"/>
        <rFont val="Times New Roman"/>
        <family val="1"/>
      </rPr>
      <t>bản kiến nghị</t>
    </r>
    <r>
      <rPr>
        <b/>
        <sz val="9"/>
        <rFont val="Times New Roman"/>
        <family val="1"/>
      </rPr>
      <t>)</t>
    </r>
  </si>
  <si>
    <t>Điểm a khoản 1 Điều 50</t>
  </si>
  <si>
    <t>Điểm b khoản 1 Điều 50</t>
  </si>
  <si>
    <t>Điểm c khoản 1 Điều 50</t>
  </si>
  <si>
    <t>Điểm d khoản 1 Điều 50</t>
  </si>
  <si>
    <t>Điểm đ khoản 1 Điều 50</t>
  </si>
  <si>
    <t>Điểm e khoản 1 Điều 50</t>
  </si>
  <si>
    <t>Điểm g khoản 1 Điều 50</t>
  </si>
  <si>
    <t>Điểm h khoản 1 Điều 50</t>
  </si>
  <si>
    <t xml:space="preserve">Biểu số: 01/TK-THA
Ban hành theo TT số: 06/2019/TT-BTP
ngày 21 tháng 11 năm 2019
Ngày nhận báo cáo: </t>
  </si>
  <si>
    <t xml:space="preserve">Biểu số: 02/TK-THA
Ban hành theo TT số: 06/2019/TT-BTP
ngày 21 tháng 11 năm 2019
Ngày nhận báo cáo: </t>
  </si>
  <si>
    <t xml:space="preserve">Biểu số: 03/TK-THA
Ban hành theo TT số: 06/2019/TT-BTP
ngày 21 tháng 11 năm 2019
Ngày nhận báo cáo: </t>
  </si>
  <si>
    <t xml:space="preserve">Biểu số: 04/TK-THA
Ban hành theo TT số: 06/2019/TT-BTP
ngày 21 tháng 11 năm 2019
Ngày nhận báo cáo: </t>
  </si>
  <si>
    <t xml:space="preserve">Biểu số: 05/TK-THA
Ban hành theo TT số: 06/2019/TT-BTP
ngày 21 tháng 11 năm 2019
Ngày nhận báo cáo: </t>
  </si>
  <si>
    <t xml:space="preserve">Biểu số: 06/TK-THA
Ban hành theo TT số: 06/2019/TT-BTP
ngày 21 tháng 11 năm 2019
Ngày nhận báo cáo: </t>
  </si>
  <si>
    <t>Biểu số: 07/TK-THA
Ban hành theo TT số: 06/2019/TT-BTP
ngày 21 tháng 11 năm 2019
Ngày nhận báo cáo:</t>
  </si>
  <si>
    <t xml:space="preserve">Biểu số: 08/TK-THA
Ban hành theo TT số: 06/2019/TT-BTP
ngày 21 tháng 11 năm 2019
Ngày nhận báo cáo: </t>
  </si>
  <si>
    <t xml:space="preserve">Biểu số: 09/TK-THA
Ban hành theo TT số: 06/2019/TT-BTP
ngày 21 tháng 11 năm 2019
Ngày nhận báo cáo: </t>
  </si>
  <si>
    <t xml:space="preserve">Biểu số: 10/TK-THA
Ban hành theo TT số: 06/2019/TT-BTP
ngày 21 tháng 11 năm 2019
Ngày nhận báo cáo: </t>
  </si>
  <si>
    <t xml:space="preserve">Biểu số: 11/TK-THA
Ban hành theo TT số: 06/2019/TT-BTP 
ngày 21 tháng 11 năm 2019
Ngày nhận báo cáo: </t>
  </si>
  <si>
    <t xml:space="preserve">Biểu số: 12/TK-THA
Ban hành theo TT số: 06/2019/TT-BTP
ngày 21 tháng 11 năm 2019
Ngày nhận báo cáo: </t>
  </si>
  <si>
    <t>PHẠM ANH VŨ</t>
  </si>
  <si>
    <t>KẾT QUẢ THI HÀNH ÁN DÂN SỰ TÍNH BẰNG VIỆC CHIA THEO CƠ QUAN THI HÀNH ÁN DÂN SỰ VÀ CHẤP HÀNH VIÊN</t>
  </si>
  <si>
    <t>Cục Thi hành án DS tỉnh Kon Tum</t>
  </si>
  <si>
    <t>Các Chi cục THADS các huyện, TP</t>
  </si>
  <si>
    <t>Chi cục THA Thành phố Kon Tum</t>
  </si>
  <si>
    <t>Chi cục THA huyện Đắk Hà</t>
  </si>
  <si>
    <t>Chi cục THA huyện Đắk Tô</t>
  </si>
  <si>
    <t>Chi cục THA huyện Ngọc Hồi</t>
  </si>
  <si>
    <t>Chi cục THA huyện Đắk Glei</t>
  </si>
  <si>
    <t>Chi cục THA huyện Sa Thầy</t>
  </si>
  <si>
    <t>Chi cục THA huyện Kon Rẫy</t>
  </si>
  <si>
    <t>Chi cục THA huyện Kon Plong</t>
  </si>
  <si>
    <t>Chi cục THA huyện Tu Mơ Rong</t>
  </si>
  <si>
    <t>Chi cục THA huyện Ia H'Drai</t>
  </si>
  <si>
    <t>CAO MINH HOÀNG TÙNG</t>
  </si>
  <si>
    <r>
      <t>Năm trước chuyển sang</t>
    </r>
    <r>
      <rPr>
        <b/>
        <sz val="9"/>
        <color indexed="10"/>
        <rFont val="Times New Roman"/>
        <family val="1"/>
      </rPr>
      <t xml:space="preserve"> (trừ số đã chuyển sổ theo dõi riêng)</t>
    </r>
  </si>
  <si>
    <r>
      <t xml:space="preserve">Chưa có điều kiện </t>
    </r>
    <r>
      <rPr>
        <b/>
        <sz val="9"/>
        <color indexed="10"/>
        <rFont val="Times New Roman"/>
        <family val="1"/>
      </rPr>
      <t>(trừ số đã chuyển sổ theo dõi riêng)</t>
    </r>
  </si>
  <si>
    <t>2.4</t>
  </si>
  <si>
    <t>2.5</t>
  </si>
  <si>
    <t>2.6</t>
  </si>
  <si>
    <t>4.3</t>
  </si>
  <si>
    <t>6.1</t>
  </si>
  <si>
    <t>6.2</t>
  </si>
  <si>
    <t>6.3</t>
  </si>
  <si>
    <t>7.1</t>
  </si>
  <si>
    <t>7.2</t>
  </si>
  <si>
    <t>7.3</t>
  </si>
  <si>
    <t>8.1</t>
  </si>
  <si>
    <t>8.2</t>
  </si>
  <si>
    <t>9.1</t>
  </si>
  <si>
    <t>9.2</t>
  </si>
  <si>
    <t>10.1</t>
  </si>
  <si>
    <t>10.2</t>
  </si>
  <si>
    <t>KẾT QUẢ THI HÀNH ÁN DÂN SỰ TÍNH BẰNG TIỀN CHIA THEO CƠ QUAN
 THI HÀNH ÁN DÂN SỰ VÀ CHẤP HÀNH VIÊN</t>
  </si>
  <si>
    <r>
      <t xml:space="preserve">Năm trước chuyển sang </t>
    </r>
    <r>
      <rPr>
        <b/>
        <sz val="9"/>
        <color indexed="10"/>
        <rFont val="Times New Roman"/>
        <family val="1"/>
      </rPr>
      <t>(trừ số đã chuyển sổ theo dõi riêng)</t>
    </r>
  </si>
  <si>
    <r>
      <t xml:space="preserve">Hoãn thi hành án </t>
    </r>
    <r>
      <rPr>
        <b/>
        <sz val="9"/>
        <color indexed="40"/>
        <rFont val="Times New Roman"/>
        <family val="1"/>
      </rPr>
      <t>(trừ điểm c k1, Đ 48)</t>
    </r>
  </si>
  <si>
    <r>
      <t>Hoãn thi hành án</t>
    </r>
    <r>
      <rPr>
        <b/>
        <sz val="9"/>
        <color indexed="17"/>
        <rFont val="Times New Roman"/>
        <family val="1"/>
      </rPr>
      <t xml:space="preserve"> </t>
    </r>
    <r>
      <rPr>
        <b/>
        <sz val="9"/>
        <color indexed="40"/>
        <rFont val="Times New Roman"/>
        <family val="1"/>
      </rPr>
      <t>(trừ điểm c k1, Đ 48)</t>
    </r>
  </si>
  <si>
    <t>KẾT QUẢ ĐỀ NGHỊ, XÉT MIỄN VÀ GIẢM NGHĨA VỤ 
THI HÀNH ÁN DÂN SỰ</t>
  </si>
  <si>
    <t>Chi cục Thi hành án dân sự Thành phố</t>
  </si>
  <si>
    <t>Chi cục Thi hành án dân sự huyện Đắk Hà</t>
  </si>
  <si>
    <t>Chi cục Thi hành án dân sự huyện Đắk Tô</t>
  </si>
  <si>
    <t>Chi cục Thi hành án dân sự huyện Ngọc Hồi</t>
  </si>
  <si>
    <t>Chi cục Thi hành án dân sự huyện Đắk Glei</t>
  </si>
  <si>
    <t>Chi cục Thi hành án dân sự huyện Sa Thầy</t>
  </si>
  <si>
    <t>Chi cục Thi hành án dân sự huyện Kon Rẫy</t>
  </si>
  <si>
    <t>Chi cục Thi hành án dân sự huyện Kon Plong</t>
  </si>
  <si>
    <t>Chi cục Thi hành án dân sự huyện Tu Mơ rong</t>
  </si>
  <si>
    <t>Chi cục Thi hành án dân sự huyện Ia H'Drai</t>
  </si>
  <si>
    <r>
      <t>Chưa có điều kiện</t>
    </r>
    <r>
      <rPr>
        <b/>
        <sz val="9"/>
        <color indexed="10"/>
        <rFont val="Times New Roman"/>
        <family val="1"/>
      </rPr>
      <t xml:space="preserve"> (trừ số đã chuyển sổ theo dõi riêng)</t>
    </r>
  </si>
  <si>
    <r>
      <t xml:space="preserve">DS trong hình sự  </t>
    </r>
    <r>
      <rPr>
        <b/>
        <sz val="9"/>
        <rFont val="Times New Roman"/>
        <family val="1"/>
      </rPr>
      <t>(tội phạm chức vụ)</t>
    </r>
  </si>
  <si>
    <r>
      <t xml:space="preserve">DS trong hình sự </t>
    </r>
    <r>
      <rPr>
        <b/>
        <sz val="9"/>
        <color indexed="10"/>
        <rFont val="Times New Roman"/>
        <family val="1"/>
      </rPr>
      <t>(các tội XPTrTQLKT)</t>
    </r>
  </si>
  <si>
    <r>
      <t xml:space="preserve">DS trong hình sự </t>
    </r>
    <r>
      <rPr>
        <b/>
        <sz val="9"/>
        <color indexed="30"/>
        <rFont val="Times New Roman"/>
        <family val="1"/>
      </rPr>
      <t>(khác)</t>
    </r>
  </si>
  <si>
    <r>
      <t xml:space="preserve">DS trong hình sự </t>
    </r>
    <r>
      <rPr>
        <b/>
        <sz val="9"/>
        <color indexed="40"/>
        <rFont val="Times New Roman"/>
        <family val="1"/>
      </rPr>
      <t>(khác)</t>
    </r>
  </si>
  <si>
    <r>
      <t xml:space="preserve">Năm trước chuyển sang </t>
    </r>
    <r>
      <rPr>
        <b/>
        <sz val="9"/>
        <color rgb="FFFF0000"/>
        <rFont val="Times New Roman"/>
        <family val="1"/>
      </rPr>
      <t>(trừ số đã chuyển sổ theo dõi riêng)</t>
    </r>
  </si>
  <si>
    <r>
      <t xml:space="preserve">Chưa có điều kiện </t>
    </r>
    <r>
      <rPr>
        <b/>
        <sz val="9"/>
        <color rgb="FFFF0000"/>
        <rFont val="Times New Roman"/>
        <family val="1"/>
      </rPr>
      <t>(trừ số đã chuyển sổ theo dõi riêng)</t>
    </r>
  </si>
  <si>
    <r>
      <t xml:space="preserve">Hoãn thi hành án </t>
    </r>
    <r>
      <rPr>
        <b/>
        <sz val="9"/>
        <color rgb="FF00B0F0"/>
        <rFont val="Times New Roman"/>
        <family val="1"/>
      </rPr>
      <t>(trừ điểm c k1, Đ 48)</t>
    </r>
  </si>
  <si>
    <t>Chi cục THADS TP Kon Tum</t>
  </si>
  <si>
    <t>Chi cục THADS huyện Đăk Hà</t>
  </si>
  <si>
    <t>Chi cục THADS huyện Đăk Tô</t>
  </si>
  <si>
    <t>Chi cục THADS huyện Ngọc Hồi</t>
  </si>
  <si>
    <t>Chi cục THADS huyện Đăk Glei</t>
  </si>
  <si>
    <t>Chi cục THADS huyện Sa Thầy</t>
  </si>
  <si>
    <t>Chi cục THADS huyện Kon Rẫy</t>
  </si>
  <si>
    <t>Chi cục THADS huyện Kon Plong</t>
  </si>
  <si>
    <t>Chi cục THADS huyện Tu Mơ Rông</t>
  </si>
  <si>
    <t>Chi cục THADS huyện Ia H'Drai</t>
  </si>
  <si>
    <t>KẾT QUẢ CƯỠNG CHẾ THI HÀNH ÁN DÂN SỰ</t>
  </si>
  <si>
    <t>KẾT QUẢ GIẢI QUYẾT KHIẾU NẠI, TỐ CÁO 
VỀ THI HÀNH ÁN DÂN SỰ</t>
  </si>
  <si>
    <t>Chi cục THADS thành phố</t>
  </si>
  <si>
    <t>2.1.7</t>
  </si>
  <si>
    <t>TIẾP CÔNG DÂN TRONG THI HÀNH ÁN DÂN SỰ</t>
  </si>
  <si>
    <t xml:space="preserve">KẾT QUẢ GIÁM SÁT, KIỂM SÁT THI HÀNH ÁN DÂN SỰ
</t>
  </si>
  <si>
    <t>KẾT QUẢ BỒI THƯỜNG  NHÀ NƯỚC TRONG THI HÀNH ÁN DÂN SỰ</t>
  </si>
  <si>
    <t xml:space="preserve">KẾT QUẢ THEO DÕI VIỆC THI HÀNH  ÁN HÀNH CHÍNH </t>
  </si>
  <si>
    <r>
      <t xml:space="preserve">DS trong hình sự  </t>
    </r>
    <r>
      <rPr>
        <b/>
        <sz val="9"/>
        <rFont val="Times New Roman"/>
        <family val="1"/>
      </rPr>
      <t>(tội phạm chức vụ</t>
    </r>
    <r>
      <rPr>
        <sz val="9"/>
        <rFont val="Times New Roman"/>
        <family val="1"/>
      </rPr>
      <t>)</t>
    </r>
  </si>
  <si>
    <r>
      <t xml:space="preserve">DS trong hình sự </t>
    </r>
    <r>
      <rPr>
        <b/>
        <sz val="9"/>
        <color rgb="FFFF0000"/>
        <rFont val="Times New Roman"/>
        <family val="1"/>
      </rPr>
      <t>(các tội XPTrTQLKT)</t>
    </r>
  </si>
  <si>
    <r>
      <t>DS trong hình sự</t>
    </r>
    <r>
      <rPr>
        <sz val="9"/>
        <color rgb="FF00B0F0"/>
        <rFont val="Times New Roman"/>
        <family val="1"/>
      </rPr>
      <t xml:space="preserve"> </t>
    </r>
    <r>
      <rPr>
        <b/>
        <sz val="9"/>
        <color rgb="FF00B0F0"/>
        <rFont val="Times New Roman"/>
        <family val="1"/>
      </rPr>
      <t>(khác)</t>
    </r>
  </si>
  <si>
    <r>
      <t xml:space="preserve">DS trong hình sự </t>
    </r>
    <r>
      <rPr>
        <b/>
        <sz val="9"/>
        <color rgb="FF00B0F0"/>
        <rFont val="Times New Roman"/>
        <family val="1"/>
      </rPr>
      <t>(khác)</t>
    </r>
  </si>
  <si>
    <t>KẾT QUẢ THI HÀNH  CHO NGÂN SÁCH NHÀ NƯỚC
….. tháng/năm 2020</t>
  </si>
  <si>
    <t>06 tháng / năm 2021</t>
  </si>
  <si>
    <t>Cao Minh Hoàng Tùng</t>
  </si>
  <si>
    <t>Đặng Văn Hùng</t>
  </si>
  <si>
    <t>Tống Minh Lý</t>
  </si>
  <si>
    <t>Thái Văn Thiện</t>
  </si>
  <si>
    <t>Trần Thị Kiều</t>
  </si>
  <si>
    <t>Nguyễn Quang Trung</t>
  </si>
  <si>
    <t>Đào Thị Thu</t>
  </si>
  <si>
    <t>Hà Huy Hiện</t>
  </si>
  <si>
    <t>Trần Thị Thu Thảo</t>
  </si>
  <si>
    <t>Cao Tiến Đồng</t>
  </si>
  <si>
    <t>Lâm Xuân Hậu</t>
  </si>
  <si>
    <t>Hoàng Thị Thanh Đức</t>
  </si>
  <si>
    <t>Nguyễn Thị Thuỷ</t>
  </si>
  <si>
    <t>Lê Thị Huyền</t>
  </si>
  <si>
    <t>Phạm Thị Hương</t>
  </si>
  <si>
    <t>Lê Nguyễn Thúy Hằng</t>
  </si>
  <si>
    <t>Đinh Xuân Khương</t>
  </si>
  <si>
    <t>Nông Văn Cường</t>
  </si>
  <si>
    <t>Nguyễn Thị Chính</t>
  </si>
  <si>
    <t>Bùi Văn Tân</t>
  </si>
  <si>
    <t>Nguyễn Thị Tho</t>
  </si>
  <si>
    <t>Nguyễn Thị Lương</t>
  </si>
  <si>
    <t>Vũ Văn Phương</t>
  </si>
  <si>
    <t>Phan Văn Hà</t>
  </si>
  <si>
    <t>Trần Quốc Tuyến</t>
  </si>
  <si>
    <t>Đặng Đình An</t>
  </si>
  <si>
    <t>Nguyễn Thị Thắm</t>
  </si>
  <si>
    <t>Vũ Văn Tập</t>
  </si>
  <si>
    <t>Châu Văn Sơn</t>
  </si>
  <si>
    <t>Võ Tấn Cường</t>
  </si>
  <si>
    <t>Trần Thị Duyệt</t>
  </si>
  <si>
    <t>Nguyễn Xuân Sang</t>
  </si>
  <si>
    <t>Lê Trọng Quang</t>
  </si>
  <si>
    <t>Nguyễn Duy Hải</t>
  </si>
  <si>
    <t>Vũ Văn Trường</t>
  </si>
  <si>
    <t>Cao Tiến Mai</t>
  </si>
  <si>
    <t>Nguyễn Thọ Thanh</t>
  </si>
  <si>
    <t>Mai Văn Diện</t>
  </si>
  <si>
    <t>Trần Văn Hường</t>
  </si>
  <si>
    <t>Bùi Văn Vịnh</t>
  </si>
  <si>
    <t>Phạm Văn Trường</t>
  </si>
  <si>
    <t>Trần Văn Dũng</t>
  </si>
  <si>
    <t>Trịnh Quang Hưng</t>
  </si>
  <si>
    <r>
      <t xml:space="preserve">Đơn vị  báo cáo: </t>
    </r>
    <r>
      <rPr>
        <b/>
        <sz val="12"/>
        <rFont val="Times New Roman"/>
        <family val="1"/>
      </rPr>
      <t>CỤC THADS TỈNH KON TUM</t>
    </r>
    <r>
      <rPr>
        <sz val="12"/>
        <rFont val="Times New Roman"/>
        <family val="1"/>
      </rPr>
      <t xml:space="preserve">
Đơn vị nhận báo cáo: </t>
    </r>
    <r>
      <rPr>
        <b/>
        <sz val="12"/>
        <rFont val="Times New Roman"/>
        <family val="1"/>
      </rPr>
      <t>BAN PHÁP CHẾ HĐND TỈNH KON TUM</t>
    </r>
  </si>
  <si>
    <t>KẾT QUẢ THI HÀNH ÁN DÂN SỰ TÍNH BẰNG VIỆC
06 tháng/năm 2021</t>
  </si>
  <si>
    <t>KẾT QUẢ THI HÀNH ÁN DÂN SỰ TÍNH BẰNG TIỀN
06 tháng/năm2021</t>
  </si>
  <si>
    <t>Kon Tum, ngày     tháng 06 năm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</si>
</sst>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1" formatCode="_(* #,##0_);_(* \(#,##0\);_(* &quot;-&quot;_);_(@_)"/>
    <numFmt numFmtId="43" formatCode="_(* #,##0.00_);_(* \(#,##0.00\);_(* &quot;-&quot;??_);_(@_)"/>
    <numFmt numFmtId="164" formatCode="_(* #,##0_);_(* \(#,##0\);_(* &quot;-&quot;??_);_(@_)"/>
  </numFmts>
  <fonts count="79">
    <font>
      <sz val="12"/>
      <name val="Times New Roman"/>
      <family val="1"/>
    </font>
    <font>
      <sz val="12"/>
      <name val="Times New Roman"/>
      <family val="1"/>
    </font>
    <font>
      <b/>
      <sz val="12"/>
      <name val="Times New Roman"/>
      <family val="1"/>
    </font>
    <font>
      <sz val="11"/>
      <name val="Times New Roman"/>
      <family val="1"/>
    </font>
    <font>
      <sz val="12"/>
      <name val="Times New Roman"/>
      <family val="1"/>
    </font>
    <font>
      <sz val="9"/>
      <name val="MingLiU"/>
      <family val="3"/>
      <charset val="136"/>
    </font>
    <font>
      <b/>
      <sz val="10"/>
      <name val="Times New Roman"/>
      <family val="1"/>
    </font>
    <font>
      <b/>
      <sz val="11"/>
      <name val="Times New Roman"/>
      <family val="1"/>
    </font>
    <font>
      <sz val="8"/>
      <name val="Times New Roman"/>
      <family val="1"/>
    </font>
    <font>
      <b/>
      <sz val="9"/>
      <name val="Times New Roman"/>
      <family val="1"/>
    </font>
    <font>
      <b/>
      <sz val="13"/>
      <name val="Times New Roman"/>
      <family val="1"/>
    </font>
    <font>
      <sz val="13"/>
      <name val="Times New Roman"/>
      <family val="1"/>
    </font>
    <font>
      <sz val="9"/>
      <name val="Times New Roman"/>
      <family val="1"/>
    </font>
    <font>
      <b/>
      <sz val="14"/>
      <name val="Times New Roman"/>
      <family val="1"/>
    </font>
    <font>
      <sz val="14"/>
      <name val="Times New Roman"/>
      <family val="1"/>
    </font>
    <font>
      <i/>
      <sz val="11"/>
      <name val="Times New Roman"/>
      <family val="1"/>
      <charset val="163"/>
    </font>
    <font>
      <b/>
      <sz val="11"/>
      <name val="Times New Roman"/>
      <family val="1"/>
      <charset val="163"/>
    </font>
    <font>
      <sz val="12"/>
      <name val="Times New Roman"/>
      <family val="1"/>
      <charset val="163"/>
    </font>
    <font>
      <i/>
      <sz val="12"/>
      <name val="Times New Roman"/>
      <family val="1"/>
      <charset val="163"/>
    </font>
    <font>
      <sz val="14"/>
      <name val=".VnTime"/>
      <family val="2"/>
    </font>
    <font>
      <sz val="13"/>
      <name val="Times New Roman"/>
      <family val="1"/>
      <charset val="163"/>
    </font>
    <font>
      <sz val="11"/>
      <name val="Times New Roman"/>
      <family val="1"/>
      <charset val="163"/>
    </font>
    <font>
      <i/>
      <sz val="11"/>
      <name val="Times New Roman"/>
      <family val="1"/>
    </font>
    <font>
      <sz val="9"/>
      <name val="Times New Roman"/>
      <family val="1"/>
      <charset val="163"/>
    </font>
    <font>
      <b/>
      <sz val="13"/>
      <name val="Times New Roman"/>
      <family val="1"/>
      <charset val="163"/>
    </font>
    <font>
      <i/>
      <sz val="11"/>
      <color indexed="10"/>
      <name val="Times New Roman"/>
      <family val="1"/>
      <charset val="163"/>
    </font>
    <font>
      <sz val="12"/>
      <color indexed="9"/>
      <name val="Times New Roman"/>
      <family val="1"/>
    </font>
    <font>
      <sz val="9"/>
      <color indexed="9"/>
      <name val="Times New Roman"/>
      <family val="1"/>
    </font>
    <font>
      <b/>
      <sz val="9"/>
      <name val="Times New Roman"/>
      <family val="1"/>
      <charset val="163"/>
    </font>
    <font>
      <sz val="10"/>
      <name val="Times New Roman"/>
      <family val="1"/>
    </font>
    <font>
      <b/>
      <sz val="11"/>
      <color indexed="10"/>
      <name val="Times New Roman"/>
      <family val="1"/>
    </font>
    <font>
      <sz val="8.5"/>
      <name val="Times New Roman"/>
      <family val="1"/>
    </font>
    <font>
      <sz val="12"/>
      <name val=".VnTime"/>
      <family val="2"/>
    </font>
    <font>
      <b/>
      <sz val="13"/>
      <color indexed="9"/>
      <name val="Times New Roman"/>
      <family val="1"/>
    </font>
    <font>
      <sz val="13"/>
      <color indexed="9"/>
      <name val="Times New Roman"/>
      <family val="1"/>
    </font>
    <font>
      <b/>
      <sz val="12"/>
      <color indexed="9"/>
      <name val="Times New Roman"/>
      <family val="1"/>
    </font>
    <font>
      <i/>
      <sz val="10"/>
      <name val="Times New Roman"/>
      <family val="1"/>
    </font>
    <font>
      <b/>
      <sz val="14"/>
      <color indexed="8"/>
      <name val="Times New Roman"/>
      <family val="1"/>
    </font>
    <font>
      <b/>
      <sz val="12"/>
      <color indexed="8"/>
      <name val="Times New Roman"/>
      <family val="1"/>
    </font>
    <font>
      <b/>
      <sz val="11"/>
      <color indexed="8"/>
      <name val="Times New Roman"/>
      <family val="1"/>
      <charset val="163"/>
    </font>
    <font>
      <sz val="12"/>
      <color indexed="8"/>
      <name val="Times New Roman"/>
      <family val="1"/>
    </font>
    <font>
      <sz val="10"/>
      <color indexed="8"/>
      <name val="Times New Roman"/>
      <family val="1"/>
      <charset val="163"/>
    </font>
    <font>
      <sz val="10"/>
      <color indexed="8"/>
      <name val="Times New Roman"/>
      <family val="1"/>
    </font>
    <font>
      <b/>
      <sz val="10"/>
      <color indexed="8"/>
      <name val="Times New Roman"/>
      <family val="1"/>
    </font>
    <font>
      <sz val="11"/>
      <color indexed="9"/>
      <name val="Times New Roman"/>
      <family val="1"/>
    </font>
    <font>
      <sz val="11"/>
      <color indexed="8"/>
      <name val="Calibri"/>
      <family val="2"/>
    </font>
    <font>
      <sz val="10"/>
      <name val="Times New Roman"/>
      <family val="1"/>
      <charset val="163"/>
    </font>
    <font>
      <i/>
      <sz val="11"/>
      <color indexed="8"/>
      <name val="Times New Roman"/>
      <family val="1"/>
      <charset val="163"/>
    </font>
    <font>
      <sz val="10"/>
      <name val="Arial"/>
      <family val="2"/>
      <charset val="163"/>
    </font>
    <font>
      <b/>
      <sz val="10"/>
      <name val="Times New Roman"/>
      <family val="1"/>
      <charset val="163"/>
    </font>
    <font>
      <i/>
      <sz val="9"/>
      <name val="Times New Roman"/>
      <family val="1"/>
      <charset val="163"/>
    </font>
    <font>
      <i/>
      <sz val="12"/>
      <name val="Times New Roman"/>
      <family val="1"/>
    </font>
    <font>
      <b/>
      <sz val="8"/>
      <name val="Times New Roman"/>
      <family val="1"/>
    </font>
    <font>
      <sz val="7"/>
      <name val="Times New Roman"/>
      <family val="1"/>
      <charset val="163"/>
    </font>
    <font>
      <b/>
      <sz val="7"/>
      <name val="Times New Roman"/>
      <family val="1"/>
      <charset val="163"/>
    </font>
    <font>
      <sz val="13"/>
      <name val=".VnTime"/>
      <family val="2"/>
    </font>
    <font>
      <b/>
      <sz val="7"/>
      <name val="Times New Roman"/>
      <family val="1"/>
    </font>
    <font>
      <i/>
      <sz val="12"/>
      <color indexed="8"/>
      <name val="Times New Roman"/>
      <family val="1"/>
    </font>
    <font>
      <i/>
      <sz val="9"/>
      <name val="Times New Roman"/>
      <family val="1"/>
    </font>
    <font>
      <b/>
      <sz val="9"/>
      <color indexed="10"/>
      <name val="Times New Roman"/>
      <family val="1"/>
    </font>
    <font>
      <b/>
      <sz val="9"/>
      <color indexed="17"/>
      <name val="Times New Roman"/>
      <family val="1"/>
    </font>
    <font>
      <sz val="7"/>
      <name val="Times New Roman"/>
      <family val="1"/>
    </font>
    <font>
      <b/>
      <sz val="9"/>
      <color indexed="40"/>
      <name val="Times New Roman"/>
      <family val="1"/>
    </font>
    <font>
      <i/>
      <sz val="13"/>
      <name val="Times New Roman"/>
      <family val="1"/>
    </font>
    <font>
      <b/>
      <i/>
      <sz val="11"/>
      <name val="Times New Roman"/>
      <family val="1"/>
    </font>
    <font>
      <b/>
      <sz val="9"/>
      <color indexed="30"/>
      <name val="Times New Roman"/>
      <family val="1"/>
    </font>
    <font>
      <sz val="10"/>
      <color rgb="FFFF0000"/>
      <name val="Times New Roman"/>
      <family val="1"/>
    </font>
    <font>
      <sz val="12"/>
      <color rgb="FFFF0000"/>
      <name val="Times New Roman"/>
      <family val="1"/>
    </font>
    <font>
      <sz val="11"/>
      <color rgb="FFFF0000"/>
      <name val="Times New Roman"/>
      <family val="1"/>
    </font>
    <font>
      <sz val="12"/>
      <color theme="0"/>
      <name val="Times New Roman"/>
      <family val="1"/>
    </font>
    <font>
      <i/>
      <sz val="12"/>
      <color rgb="FFFF0000"/>
      <name val="Times New Roman"/>
      <family val="1"/>
    </font>
    <font>
      <b/>
      <sz val="9"/>
      <color rgb="FFFF0000"/>
      <name val="Times New Roman"/>
      <family val="1"/>
    </font>
    <font>
      <b/>
      <sz val="9"/>
      <color rgb="FF00B0F0"/>
      <name val="Times New Roman"/>
      <family val="1"/>
    </font>
    <font>
      <b/>
      <sz val="12"/>
      <color rgb="FFFF0000"/>
      <name val="Times New Roman"/>
      <family val="1"/>
    </font>
    <font>
      <sz val="9"/>
      <color rgb="FF00B0F0"/>
      <name val="Times New Roman"/>
      <family val="1"/>
    </font>
    <font>
      <b/>
      <sz val="11"/>
      <color rgb="FFFF0000"/>
      <name val="Times New Roman"/>
      <family val="1"/>
    </font>
    <font>
      <b/>
      <i/>
      <sz val="8"/>
      <name val="Times New Roman"/>
      <family val="1"/>
    </font>
    <font>
      <i/>
      <sz val="8"/>
      <name val="Times New Roman"/>
      <family val="1"/>
    </font>
    <font>
      <b/>
      <sz val="8"/>
      <color theme="1"/>
      <name val="Times New Roman"/>
      <family val="1"/>
    </font>
  </fonts>
  <fills count="12">
    <fill>
      <patternFill patternType="none"/>
    </fill>
    <fill>
      <patternFill patternType="gray125"/>
    </fill>
    <fill>
      <patternFill patternType="solid">
        <fgColor indexed="9"/>
        <bgColor indexed="64"/>
      </patternFill>
    </fill>
    <fill>
      <patternFill patternType="solid">
        <fgColor rgb="FFFFFF00"/>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FF0000"/>
        <bgColor indexed="64"/>
      </patternFill>
    </fill>
    <fill>
      <patternFill patternType="solid">
        <fgColor rgb="FF92D050"/>
        <bgColor indexed="64"/>
      </patternFill>
    </fill>
    <fill>
      <patternFill patternType="solid">
        <fgColor rgb="FF00B0F0"/>
        <bgColor indexed="64"/>
      </patternFill>
    </fill>
    <fill>
      <patternFill patternType="solid">
        <fgColor rgb="FFD9D9D9"/>
        <bgColor indexed="64"/>
      </patternFill>
    </fill>
    <fill>
      <patternFill patternType="solid">
        <fgColor theme="0" tint="-4.9989318521683403E-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style="thin">
        <color indexed="64"/>
      </left>
      <right/>
      <top/>
      <bottom/>
      <diagonal/>
    </border>
  </borders>
  <cellStyleXfs count="5">
    <xf numFmtId="0" fontId="0" fillId="0" borderId="0"/>
    <xf numFmtId="43" fontId="1" fillId="0" borderId="0" applyFont="0" applyFill="0" applyBorder="0" applyAlignment="0" applyProtection="0"/>
    <xf numFmtId="0" fontId="4" fillId="0" borderId="0"/>
    <xf numFmtId="0" fontId="45" fillId="0" borderId="0"/>
    <xf numFmtId="9" fontId="1" fillId="0" borderId="0" applyFont="0" applyFill="0" applyBorder="0" applyAlignment="0" applyProtection="0"/>
  </cellStyleXfs>
  <cellXfs count="713">
    <xf numFmtId="0" fontId="0" fillId="0" borderId="0" xfId="0"/>
    <xf numFmtId="49" fontId="0" fillId="0" borderId="0" xfId="0" applyNumberFormat="1"/>
    <xf numFmtId="49" fontId="3" fillId="0" borderId="0" xfId="0" applyNumberFormat="1" applyFont="1"/>
    <xf numFmtId="49" fontId="0" fillId="0" borderId="0" xfId="0" applyNumberFormat="1" applyFont="1"/>
    <xf numFmtId="49" fontId="0" fillId="2" borderId="0" xfId="0" applyNumberFormat="1" applyFont="1" applyFill="1"/>
    <xf numFmtId="49" fontId="0" fillId="2" borderId="0" xfId="0" applyNumberFormat="1" applyFont="1" applyFill="1" applyBorder="1"/>
    <xf numFmtId="49" fontId="0" fillId="0" borderId="0" xfId="0" applyNumberFormat="1" applyFont="1" applyFill="1"/>
    <xf numFmtId="49" fontId="0" fillId="0" borderId="0" xfId="0" applyNumberFormat="1" applyFont="1" applyFill="1" applyBorder="1"/>
    <xf numFmtId="49" fontId="0" fillId="2" borderId="0" xfId="0" applyNumberFormat="1" applyFont="1" applyFill="1" applyAlignment="1">
      <alignment horizontal="center"/>
    </xf>
    <xf numFmtId="49" fontId="19" fillId="0" borderId="0" xfId="0" applyNumberFormat="1" applyFont="1"/>
    <xf numFmtId="49" fontId="14" fillId="0" borderId="0" xfId="0" applyNumberFormat="1" applyFont="1"/>
    <xf numFmtId="49" fontId="0" fillId="2" borderId="0" xfId="0" applyNumberFormat="1" applyFont="1" applyFill="1" applyAlignment="1">
      <alignment horizontal="center" vertical="center"/>
    </xf>
    <xf numFmtId="49" fontId="0" fillId="2" borderId="0" xfId="0" applyNumberFormat="1" applyFont="1" applyFill="1" applyBorder="1" applyAlignment="1">
      <alignment horizontal="center" vertical="center"/>
    </xf>
    <xf numFmtId="49" fontId="16" fillId="0" borderId="0" xfId="0" applyNumberFormat="1" applyFont="1"/>
    <xf numFmtId="49" fontId="21" fillId="0" borderId="0" xfId="0" applyNumberFormat="1" applyFont="1"/>
    <xf numFmtId="49" fontId="17" fillId="0" borderId="0" xfId="0" applyNumberFormat="1" applyFont="1"/>
    <xf numFmtId="49" fontId="25" fillId="0" borderId="0" xfId="0" applyNumberFormat="1" applyFont="1"/>
    <xf numFmtId="49" fontId="15" fillId="0" borderId="0" xfId="0" applyNumberFormat="1" applyFont="1"/>
    <xf numFmtId="49" fontId="18" fillId="0" borderId="0" xfId="0" applyNumberFormat="1" applyFont="1"/>
    <xf numFmtId="49" fontId="6" fillId="0" borderId="1" xfId="0" applyNumberFormat="1" applyFont="1" applyBorder="1" applyAlignment="1">
      <alignment horizontal="center" vertical="center" wrapText="1"/>
    </xf>
    <xf numFmtId="49" fontId="3" fillId="0" borderId="1" xfId="0" applyNumberFormat="1" applyFont="1" applyBorder="1" applyAlignment="1">
      <alignment horizontal="center" vertical="center"/>
    </xf>
    <xf numFmtId="49" fontId="7" fillId="0" borderId="1" xfId="0" applyNumberFormat="1" applyFont="1" applyBorder="1" applyAlignment="1">
      <alignment horizontal="center" vertical="center"/>
    </xf>
    <xf numFmtId="49" fontId="7" fillId="0" borderId="1" xfId="0" applyNumberFormat="1" applyFont="1" applyBorder="1" applyAlignment="1">
      <alignment horizontal="justify" vertical="center"/>
    </xf>
    <xf numFmtId="49" fontId="3" fillId="0" borderId="1" xfId="0" applyNumberFormat="1" applyFont="1" applyBorder="1" applyAlignment="1">
      <alignment horizontal="justify" vertical="center"/>
    </xf>
    <xf numFmtId="2" fontId="3" fillId="0" borderId="1" xfId="0" applyNumberFormat="1" applyFont="1" applyBorder="1" applyAlignment="1">
      <alignment horizontal="justify" vertical="center" wrapText="1"/>
    </xf>
    <xf numFmtId="49" fontId="0" fillId="0" borderId="0" xfId="0" applyNumberFormat="1" applyFont="1" applyFill="1" applyAlignment="1"/>
    <xf numFmtId="49" fontId="0" fillId="0" borderId="0" xfId="0" applyNumberFormat="1" applyFont="1" applyFill="1" applyAlignment="1">
      <alignment horizontal="center"/>
    </xf>
    <xf numFmtId="49" fontId="2" fillId="0" borderId="0" xfId="0" applyNumberFormat="1" applyFont="1" applyFill="1"/>
    <xf numFmtId="49" fontId="3" fillId="0" borderId="0" xfId="0" applyNumberFormat="1" applyFont="1" applyFill="1" applyAlignment="1">
      <alignment wrapText="1"/>
    </xf>
    <xf numFmtId="49" fontId="3" fillId="0" borderId="0" xfId="0" applyNumberFormat="1" applyFont="1" applyFill="1" applyAlignment="1">
      <alignment horizontal="center" wrapText="1"/>
    </xf>
    <xf numFmtId="49" fontId="21" fillId="0" borderId="1" xfId="0" applyNumberFormat="1" applyFont="1" applyBorder="1" applyAlignment="1">
      <alignment horizontal="center" vertical="center"/>
    </xf>
    <xf numFmtId="49" fontId="21" fillId="0" borderId="1" xfId="0" applyNumberFormat="1" applyFont="1" applyBorder="1" applyAlignment="1">
      <alignment horizontal="justify" vertical="center"/>
    </xf>
    <xf numFmtId="49" fontId="16" fillId="0" borderId="1" xfId="0" applyNumberFormat="1" applyFont="1" applyBorder="1" applyAlignment="1">
      <alignment horizontal="center" vertical="center"/>
    </xf>
    <xf numFmtId="49" fontId="16" fillId="0" borderId="1" xfId="0" applyNumberFormat="1" applyFont="1" applyBorder="1" applyAlignment="1">
      <alignment horizontal="justify" vertical="center"/>
    </xf>
    <xf numFmtId="9" fontId="4" fillId="2" borderId="0" xfId="4" applyFont="1" applyFill="1"/>
    <xf numFmtId="0" fontId="0" fillId="2" borderId="0" xfId="0" applyNumberFormat="1" applyFont="1" applyFill="1"/>
    <xf numFmtId="2" fontId="0" fillId="2" borderId="0" xfId="0" applyNumberFormat="1" applyFont="1" applyFill="1"/>
    <xf numFmtId="49" fontId="26" fillId="2" borderId="0" xfId="0" applyNumberFormat="1" applyFont="1" applyFill="1"/>
    <xf numFmtId="1" fontId="27" fillId="2" borderId="0" xfId="0" applyNumberFormat="1" applyFont="1" applyFill="1" applyAlignment="1">
      <alignment horizontal="center"/>
    </xf>
    <xf numFmtId="1" fontId="26" fillId="2" borderId="0" xfId="0" applyNumberFormat="1" applyFont="1" applyFill="1"/>
    <xf numFmtId="49" fontId="26" fillId="2" borderId="0" xfId="0" applyNumberFormat="1" applyFont="1" applyFill="1" applyAlignment="1">
      <alignment horizontal="center"/>
    </xf>
    <xf numFmtId="2" fontId="26" fillId="2" borderId="0" xfId="0" applyNumberFormat="1" applyFont="1" applyFill="1" applyAlignment="1">
      <alignment horizontal="center"/>
    </xf>
    <xf numFmtId="1" fontId="26" fillId="2" borderId="0" xfId="0" applyNumberFormat="1" applyFont="1" applyFill="1" applyAlignment="1">
      <alignment horizontal="center"/>
    </xf>
    <xf numFmtId="49" fontId="10" fillId="0" borderId="0" xfId="0" applyNumberFormat="1" applyFont="1" applyFill="1" applyBorder="1" applyAlignment="1">
      <alignment horizontal="center" vertical="top" wrapText="1"/>
    </xf>
    <xf numFmtId="49" fontId="23" fillId="2" borderId="1" xfId="0" applyNumberFormat="1" applyFont="1" applyFill="1" applyBorder="1" applyAlignment="1" applyProtection="1">
      <alignment horizontal="center" vertical="center" wrapText="1"/>
    </xf>
    <xf numFmtId="9" fontId="4" fillId="2" borderId="0" xfId="4" applyFont="1" applyFill="1" applyAlignment="1">
      <alignment horizontal="center" vertical="center"/>
    </xf>
    <xf numFmtId="164" fontId="23" fillId="2" borderId="1" xfId="1" applyNumberFormat="1" applyFont="1" applyFill="1" applyBorder="1" applyAlignment="1" applyProtection="1">
      <alignment horizontal="center" vertical="center"/>
    </xf>
    <xf numFmtId="49" fontId="23" fillId="2" borderId="2" xfId="0" applyNumberFormat="1" applyFont="1" applyFill="1" applyBorder="1" applyAlignment="1" applyProtection="1">
      <alignment horizontal="left" vertical="center" wrapText="1"/>
    </xf>
    <xf numFmtId="49" fontId="23" fillId="2" borderId="1" xfId="0" applyNumberFormat="1" applyFont="1" applyFill="1" applyBorder="1" applyAlignment="1" applyProtection="1">
      <alignment horizontal="center" vertical="center"/>
    </xf>
    <xf numFmtId="49" fontId="23" fillId="2" borderId="2" xfId="0" applyNumberFormat="1" applyFont="1" applyFill="1" applyBorder="1" applyAlignment="1" applyProtection="1">
      <alignment vertical="center"/>
    </xf>
    <xf numFmtId="49" fontId="23" fillId="2" borderId="0" xfId="0" applyNumberFormat="1" applyFont="1" applyFill="1"/>
    <xf numFmtId="49" fontId="23" fillId="2" borderId="1" xfId="0" applyNumberFormat="1" applyFont="1" applyFill="1" applyBorder="1"/>
    <xf numFmtId="49" fontId="23" fillId="2" borderId="2" xfId="0" applyNumberFormat="1" applyFont="1" applyFill="1" applyBorder="1" applyAlignment="1" applyProtection="1">
      <alignment vertical="center" wrapText="1"/>
    </xf>
    <xf numFmtId="49" fontId="23" fillId="2" borderId="1" xfId="0" applyNumberFormat="1" applyFont="1" applyFill="1" applyBorder="1" applyAlignment="1">
      <alignment horizontal="center"/>
    </xf>
    <xf numFmtId="49" fontId="23" fillId="0" borderId="1" xfId="0" applyNumberFormat="1" applyFont="1" applyFill="1" applyBorder="1" applyAlignment="1" applyProtection="1">
      <alignment horizontal="center" vertical="center" wrapText="1"/>
    </xf>
    <xf numFmtId="49" fontId="23" fillId="2" borderId="1" xfId="0" applyNumberFormat="1" applyFont="1" applyFill="1" applyBorder="1" applyAlignment="1" applyProtection="1">
      <alignment horizontal="left" vertical="center" wrapText="1"/>
    </xf>
    <xf numFmtId="164" fontId="23" fillId="2" borderId="1" xfId="1" applyNumberFormat="1" applyFont="1" applyFill="1" applyBorder="1" applyAlignment="1">
      <alignment horizontal="center"/>
    </xf>
    <xf numFmtId="49" fontId="23" fillId="2" borderId="1" xfId="0" applyNumberFormat="1" applyFont="1" applyFill="1" applyBorder="1" applyAlignment="1" applyProtection="1">
      <alignment vertical="center"/>
    </xf>
    <xf numFmtId="164" fontId="23" fillId="0" borderId="1" xfId="1" applyNumberFormat="1" applyFont="1" applyFill="1" applyBorder="1" applyAlignment="1" applyProtection="1">
      <alignment horizontal="center" vertical="center"/>
    </xf>
    <xf numFmtId="164" fontId="23" fillId="3" borderId="1" xfId="1" applyNumberFormat="1" applyFont="1" applyFill="1" applyBorder="1" applyAlignment="1" applyProtection="1">
      <alignment horizontal="center" vertical="center"/>
    </xf>
    <xf numFmtId="49" fontId="9" fillId="2" borderId="1" xfId="0" applyNumberFormat="1" applyFont="1" applyFill="1" applyBorder="1" applyAlignment="1" applyProtection="1">
      <alignment horizontal="center" vertical="center" wrapText="1"/>
    </xf>
    <xf numFmtId="49" fontId="0" fillId="2" borderId="0" xfId="0" applyNumberFormat="1" applyFill="1"/>
    <xf numFmtId="49" fontId="23" fillId="3" borderId="1" xfId="0" applyNumberFormat="1" applyFont="1" applyFill="1" applyBorder="1" applyAlignment="1" applyProtection="1">
      <alignment horizontal="center" vertical="center"/>
    </xf>
    <xf numFmtId="49" fontId="23" fillId="3" borderId="1" xfId="0" applyNumberFormat="1" applyFont="1" applyFill="1" applyBorder="1" applyAlignment="1" applyProtection="1">
      <alignment vertical="center"/>
    </xf>
    <xf numFmtId="49" fontId="0" fillId="3" borderId="0" xfId="0" applyNumberFormat="1" applyFont="1" applyFill="1"/>
    <xf numFmtId="49" fontId="23" fillId="3" borderId="1" xfId="0" applyNumberFormat="1" applyFont="1" applyFill="1" applyBorder="1" applyAlignment="1" applyProtection="1">
      <alignment horizontal="center" vertical="center" wrapText="1"/>
    </xf>
    <xf numFmtId="49" fontId="23" fillId="4" borderId="1" xfId="0" applyNumberFormat="1" applyFont="1" applyFill="1" applyBorder="1" applyAlignment="1" applyProtection="1">
      <alignment horizontal="left" vertical="center" wrapText="1"/>
    </xf>
    <xf numFmtId="49" fontId="0" fillId="4" borderId="0" xfId="0" applyNumberFormat="1" applyFont="1" applyFill="1"/>
    <xf numFmtId="49" fontId="0" fillId="3" borderId="0" xfId="0" applyNumberFormat="1" applyFont="1" applyFill="1" applyBorder="1" applyAlignment="1">
      <alignment vertical="top" wrapText="1"/>
    </xf>
    <xf numFmtId="49" fontId="0" fillId="3" borderId="0" xfId="0" applyNumberFormat="1" applyFont="1" applyFill="1" applyAlignment="1"/>
    <xf numFmtId="49" fontId="2" fillId="3" borderId="0" xfId="0" applyNumberFormat="1" applyFont="1" applyFill="1"/>
    <xf numFmtId="49" fontId="26" fillId="3" borderId="0" xfId="0" applyNumberFormat="1" applyFont="1" applyFill="1"/>
    <xf numFmtId="1" fontId="26" fillId="3" borderId="0" xfId="0" applyNumberFormat="1" applyFont="1" applyFill="1"/>
    <xf numFmtId="1" fontId="26" fillId="3" borderId="0" xfId="0" applyNumberFormat="1" applyFont="1" applyFill="1" applyAlignment="1">
      <alignment horizontal="center"/>
    </xf>
    <xf numFmtId="2" fontId="26" fillId="3" borderId="0" xfId="0" applyNumberFormat="1" applyFont="1" applyFill="1" applyAlignment="1">
      <alignment horizontal="center"/>
    </xf>
    <xf numFmtId="49" fontId="0" fillId="3" borderId="0" xfId="0" applyNumberFormat="1" applyFont="1" applyFill="1" applyAlignment="1">
      <alignment horizontal="center" vertical="center"/>
    </xf>
    <xf numFmtId="49" fontId="0" fillId="3" borderId="0" xfId="0" applyNumberFormat="1" applyFont="1" applyFill="1" applyBorder="1" applyAlignment="1">
      <alignment horizontal="center" vertical="center"/>
    </xf>
    <xf numFmtId="49" fontId="12" fillId="3" borderId="1" xfId="0" applyNumberFormat="1" applyFont="1" applyFill="1" applyBorder="1" applyAlignment="1" applyProtection="1">
      <alignment horizontal="center" vertical="center" wrapText="1"/>
    </xf>
    <xf numFmtId="164" fontId="12" fillId="3" borderId="1" xfId="1" applyNumberFormat="1" applyFont="1" applyFill="1" applyBorder="1" applyAlignment="1" applyProtection="1">
      <alignment horizontal="center" vertical="center"/>
    </xf>
    <xf numFmtId="164" fontId="12" fillId="3" borderId="1" xfId="1" applyNumberFormat="1" applyFont="1" applyFill="1" applyBorder="1" applyAlignment="1">
      <alignment horizontal="center"/>
    </xf>
    <xf numFmtId="49" fontId="9" fillId="3" borderId="1" xfId="0" applyNumberFormat="1" applyFont="1" applyFill="1" applyBorder="1" applyAlignment="1" applyProtection="1">
      <alignment horizontal="center" vertical="center"/>
    </xf>
    <xf numFmtId="49" fontId="9" fillId="3" borderId="1" xfId="0" applyNumberFormat="1" applyFont="1" applyFill="1" applyBorder="1" applyAlignment="1" applyProtection="1">
      <alignment vertical="center"/>
    </xf>
    <xf numFmtId="49" fontId="12" fillId="3" borderId="1" xfId="0" applyNumberFormat="1" applyFont="1" applyFill="1" applyBorder="1" applyAlignment="1" applyProtection="1">
      <alignment horizontal="center" vertical="center"/>
    </xf>
    <xf numFmtId="49" fontId="12" fillId="3" borderId="1" xfId="0" applyNumberFormat="1" applyFont="1" applyFill="1" applyBorder="1" applyAlignment="1" applyProtection="1">
      <alignment vertical="center"/>
    </xf>
    <xf numFmtId="49" fontId="0" fillId="3" borderId="0" xfId="0" applyNumberFormat="1" applyFont="1" applyFill="1" applyBorder="1"/>
    <xf numFmtId="49" fontId="0" fillId="3" borderId="0" xfId="0" applyNumberFormat="1" applyFont="1" applyFill="1" applyAlignment="1">
      <alignment horizontal="center"/>
    </xf>
    <xf numFmtId="49" fontId="0" fillId="3" borderId="0" xfId="0" applyNumberFormat="1" applyFont="1" applyFill="1" applyBorder="1" applyAlignment="1"/>
    <xf numFmtId="0" fontId="26" fillId="3" borderId="0" xfId="0" applyNumberFormat="1" applyFont="1" applyFill="1" applyAlignment="1">
      <alignment horizontal="center"/>
    </xf>
    <xf numFmtId="49" fontId="28" fillId="3" borderId="1" xfId="0" applyNumberFormat="1" applyFont="1" applyFill="1" applyBorder="1" applyAlignment="1" applyProtection="1">
      <alignment horizontal="center" vertical="center"/>
    </xf>
    <xf numFmtId="49" fontId="28" fillId="3" borderId="1" xfId="0" applyNumberFormat="1" applyFont="1" applyFill="1" applyBorder="1" applyAlignment="1" applyProtection="1">
      <alignment vertical="center"/>
    </xf>
    <xf numFmtId="49" fontId="23" fillId="3" borderId="3" xfId="0" applyNumberFormat="1" applyFont="1" applyFill="1" applyBorder="1" applyAlignment="1" applyProtection="1">
      <alignment vertical="center"/>
    </xf>
    <xf numFmtId="0" fontId="2" fillId="0" borderId="0" xfId="0" applyFont="1" applyAlignment="1">
      <alignment vertical="center"/>
    </xf>
    <xf numFmtId="0" fontId="29" fillId="0" borderId="1" xfId="0" applyFont="1" applyFill="1" applyBorder="1" applyAlignment="1">
      <alignment horizontal="center" vertical="center" wrapText="1"/>
    </xf>
    <xf numFmtId="49" fontId="6" fillId="5" borderId="1" xfId="0" applyNumberFormat="1" applyFont="1" applyFill="1" applyBorder="1" applyAlignment="1" applyProtection="1">
      <alignment horizontal="center" vertical="center" wrapText="1"/>
    </xf>
    <xf numFmtId="49" fontId="29" fillId="2" borderId="1" xfId="0" applyNumberFormat="1" applyFont="1" applyFill="1" applyBorder="1" applyAlignment="1" applyProtection="1">
      <alignment horizontal="center" vertical="center"/>
    </xf>
    <xf numFmtId="49" fontId="29" fillId="2" borderId="1" xfId="0" applyNumberFormat="1" applyFont="1" applyFill="1" applyBorder="1" applyAlignment="1" applyProtection="1">
      <alignment vertical="center"/>
    </xf>
    <xf numFmtId="49" fontId="29" fillId="2" borderId="1" xfId="0" applyNumberFormat="1" applyFont="1" applyFill="1" applyBorder="1"/>
    <xf numFmtId="49" fontId="29" fillId="2" borderId="1" xfId="0" applyNumberFormat="1" applyFont="1" applyFill="1" applyBorder="1" applyAlignment="1" applyProtection="1">
      <alignment vertical="center" wrapText="1"/>
    </xf>
    <xf numFmtId="49" fontId="6" fillId="6" borderId="1" xfId="0" applyNumberFormat="1" applyFont="1" applyFill="1" applyBorder="1" applyAlignment="1" applyProtection="1">
      <alignment vertical="center" wrapText="1"/>
    </xf>
    <xf numFmtId="49" fontId="6" fillId="6" borderId="1" xfId="0" applyNumberFormat="1" applyFont="1" applyFill="1" applyBorder="1" applyAlignment="1" applyProtection="1">
      <alignment horizontal="left" vertical="center" wrapText="1"/>
    </xf>
    <xf numFmtId="0" fontId="66" fillId="0" borderId="1" xfId="0" applyFont="1" applyFill="1" applyBorder="1" applyAlignment="1">
      <alignment horizontal="center" vertical="center" wrapText="1"/>
    </xf>
    <xf numFmtId="49" fontId="29" fillId="0" borderId="1" xfId="0" applyNumberFormat="1" applyFont="1" applyFill="1" applyBorder="1" applyAlignment="1">
      <alignment horizontal="center" vertical="center" wrapText="1"/>
    </xf>
    <xf numFmtId="49" fontId="0" fillId="0" borderId="0" xfId="0" applyNumberFormat="1" applyFont="1" applyFill="1" applyBorder="1" applyAlignment="1">
      <alignment horizontal="left" vertical="top" wrapText="1"/>
    </xf>
    <xf numFmtId="49" fontId="0" fillId="0" borderId="0" xfId="0" applyNumberFormat="1" applyFont="1" applyFill="1" applyBorder="1" applyAlignment="1"/>
    <xf numFmtId="49" fontId="32" fillId="0" borderId="0" xfId="0" applyNumberFormat="1" applyFont="1"/>
    <xf numFmtId="49" fontId="11" fillId="0" borderId="4" xfId="0" applyNumberFormat="1" applyFont="1" applyFill="1" applyBorder="1" applyAlignment="1">
      <alignment wrapText="1"/>
    </xf>
    <xf numFmtId="49" fontId="0" fillId="0" borderId="0" xfId="0" applyNumberFormat="1" applyFont="1" applyAlignment="1">
      <alignment horizontal="left"/>
    </xf>
    <xf numFmtId="49" fontId="18" fillId="0" borderId="5" xfId="0" applyNumberFormat="1" applyFont="1" applyBorder="1" applyAlignment="1"/>
    <xf numFmtId="49" fontId="0" fillId="0" borderId="5" xfId="0" applyNumberFormat="1" applyFill="1" applyBorder="1" applyAlignment="1">
      <alignment horizontal="left" vertical="top" wrapText="1"/>
    </xf>
    <xf numFmtId="49" fontId="10" fillId="0" borderId="5" xfId="0" applyNumberFormat="1" applyFont="1" applyFill="1" applyBorder="1" applyAlignment="1">
      <alignment horizontal="center" vertical="top" wrapText="1"/>
    </xf>
    <xf numFmtId="49" fontId="33" fillId="2" borderId="5" xfId="0" applyNumberFormat="1" applyFont="1" applyFill="1" applyBorder="1" applyAlignment="1">
      <alignment horizontal="center" vertical="top" wrapText="1"/>
    </xf>
    <xf numFmtId="1" fontId="33" fillId="2" borderId="5" xfId="0" applyNumberFormat="1" applyFont="1" applyFill="1" applyBorder="1" applyAlignment="1">
      <alignment horizontal="center" vertical="top" wrapText="1"/>
    </xf>
    <xf numFmtId="1" fontId="34" fillId="2" borderId="5" xfId="0" applyNumberFormat="1" applyFont="1" applyFill="1" applyBorder="1" applyAlignment="1">
      <alignment horizontal="center" vertical="top" wrapText="1"/>
    </xf>
    <xf numFmtId="49" fontId="12" fillId="0" borderId="1" xfId="0" applyNumberFormat="1" applyFont="1" applyBorder="1" applyAlignment="1">
      <alignment horizontal="center"/>
    </xf>
    <xf numFmtId="0" fontId="0" fillId="0" borderId="0" xfId="0" applyAlignment="1">
      <alignment wrapText="1"/>
    </xf>
    <xf numFmtId="0" fontId="12" fillId="0" borderId="1" xfId="0" applyFont="1" applyBorder="1" applyAlignment="1">
      <alignment horizontal="center" wrapText="1"/>
    </xf>
    <xf numFmtId="49" fontId="35" fillId="2" borderId="0" xfId="0" applyNumberFormat="1" applyFont="1" applyFill="1" applyBorder="1" applyAlignment="1"/>
    <xf numFmtId="49" fontId="17" fillId="0" borderId="0" xfId="0" applyNumberFormat="1" applyFont="1" applyBorder="1" applyAlignment="1">
      <alignment horizontal="right"/>
    </xf>
    <xf numFmtId="49" fontId="11" fillId="0" borderId="0" xfId="0" applyNumberFormat="1" applyFont="1" applyFill="1" applyBorder="1" applyAlignment="1">
      <alignment wrapText="1"/>
    </xf>
    <xf numFmtId="49" fontId="0" fillId="0" borderId="0" xfId="0" applyNumberFormat="1" applyAlignment="1">
      <alignment horizontal="center"/>
    </xf>
    <xf numFmtId="0" fontId="38" fillId="0" borderId="0" xfId="0" applyFont="1"/>
    <xf numFmtId="49" fontId="0" fillId="0" borderId="0" xfId="0" applyNumberFormat="1" applyFill="1" applyAlignment="1"/>
    <xf numFmtId="0" fontId="39" fillId="0" borderId="5" xfId="0" applyFont="1" applyBorder="1" applyAlignment="1"/>
    <xf numFmtId="0" fontId="35" fillId="2" borderId="0" xfId="0" applyFont="1" applyFill="1"/>
    <xf numFmtId="1" fontId="35" fillId="2" borderId="0" xfId="0" applyNumberFormat="1" applyFont="1" applyFill="1" applyAlignment="1">
      <alignment horizontal="center"/>
    </xf>
    <xf numFmtId="2" fontId="35" fillId="2" borderId="0" xfId="0" applyNumberFormat="1" applyFont="1" applyFill="1"/>
    <xf numFmtId="0" fontId="40" fillId="0" borderId="5" xfId="0" applyFont="1" applyBorder="1" applyAlignment="1"/>
    <xf numFmtId="0" fontId="42" fillId="0" borderId="1" xfId="0" applyFont="1" applyBorder="1" applyAlignment="1">
      <alignment horizontal="center"/>
    </xf>
    <xf numFmtId="0" fontId="41" fillId="0" borderId="8" xfId="0" applyFont="1" applyBorder="1" applyAlignment="1">
      <alignment horizontal="center" vertical="center" wrapText="1"/>
    </xf>
    <xf numFmtId="0" fontId="38" fillId="0" borderId="0" xfId="0" applyFont="1" applyAlignment="1">
      <alignment horizontal="center"/>
    </xf>
    <xf numFmtId="0" fontId="40" fillId="0" borderId="0" xfId="0" applyFont="1"/>
    <xf numFmtId="0" fontId="3" fillId="0" borderId="0" xfId="0" applyNumberFormat="1" applyFont="1" applyAlignment="1"/>
    <xf numFmtId="0" fontId="2" fillId="0" borderId="0" xfId="0" applyFont="1"/>
    <xf numFmtId="0" fontId="44" fillId="2" borderId="0" xfId="0" applyNumberFormat="1" applyFont="1" applyFill="1" applyBorder="1" applyAlignment="1">
      <alignment horizontal="center" wrapText="1"/>
    </xf>
    <xf numFmtId="2" fontId="26" fillId="2" borderId="0" xfId="0" applyNumberFormat="1" applyFont="1" applyFill="1"/>
    <xf numFmtId="49" fontId="16" fillId="0" borderId="0" xfId="3" applyNumberFormat="1" applyFont="1" applyFill="1" applyBorder="1" applyAlignment="1">
      <alignment vertical="center" wrapText="1"/>
    </xf>
    <xf numFmtId="0" fontId="47" fillId="0" borderId="0" xfId="3" applyFont="1" applyBorder="1" applyAlignment="1">
      <alignment wrapText="1"/>
    </xf>
    <xf numFmtId="49" fontId="48" fillId="0" borderId="0" xfId="3" applyNumberFormat="1" applyFont="1" applyFill="1" applyBorder="1" applyAlignment="1">
      <alignment vertical="center" wrapText="1"/>
    </xf>
    <xf numFmtId="49" fontId="40" fillId="0" borderId="0" xfId="0" applyNumberFormat="1" applyFont="1"/>
    <xf numFmtId="49" fontId="23" fillId="4" borderId="1" xfId="0" applyNumberFormat="1" applyFont="1" applyFill="1" applyBorder="1" applyAlignment="1" applyProtection="1">
      <alignment horizontal="center" vertical="center" wrapText="1"/>
    </xf>
    <xf numFmtId="164" fontId="52" fillId="6" borderId="1" xfId="1" applyNumberFormat="1" applyFont="1" applyFill="1" applyBorder="1"/>
    <xf numFmtId="49" fontId="0" fillId="0" borderId="0" xfId="0" applyNumberFormat="1" applyFont="1" applyFill="1" applyAlignment="1" applyProtection="1"/>
    <xf numFmtId="49" fontId="2" fillId="0" borderId="0" xfId="0" applyNumberFormat="1" applyFont="1" applyFill="1" applyProtection="1"/>
    <xf numFmtId="49" fontId="0" fillId="0" borderId="0" xfId="0" applyNumberFormat="1" applyFont="1" applyFill="1" applyProtection="1"/>
    <xf numFmtId="49" fontId="26" fillId="2" borderId="0" xfId="0" applyNumberFormat="1" applyFont="1" applyFill="1" applyProtection="1"/>
    <xf numFmtId="1" fontId="27" fillId="2" borderId="0" xfId="0" applyNumberFormat="1" applyFont="1" applyFill="1" applyAlignment="1" applyProtection="1">
      <alignment horizontal="center"/>
    </xf>
    <xf numFmtId="1" fontId="26" fillId="2" borderId="0" xfId="0" applyNumberFormat="1" applyFont="1" applyFill="1" applyProtection="1"/>
    <xf numFmtId="49" fontId="0" fillId="0" borderId="0" xfId="0" applyNumberFormat="1" applyFont="1" applyFill="1" applyAlignment="1" applyProtection="1">
      <alignment horizontal="center"/>
    </xf>
    <xf numFmtId="49" fontId="23" fillId="2" borderId="0" xfId="0" applyNumberFormat="1" applyFont="1" applyFill="1" applyProtection="1"/>
    <xf numFmtId="49" fontId="23" fillId="2" borderId="1" xfId="0" applyNumberFormat="1" applyFont="1" applyFill="1" applyBorder="1" applyProtection="1"/>
    <xf numFmtId="49" fontId="0" fillId="2" borderId="0" xfId="0" applyNumberFormat="1" applyFont="1" applyFill="1" applyProtection="1">
      <protection locked="0"/>
    </xf>
    <xf numFmtId="49" fontId="0" fillId="0" borderId="0" xfId="0" applyNumberFormat="1" applyFont="1" applyFill="1" applyAlignment="1" applyProtection="1">
      <protection locked="0"/>
    </xf>
    <xf numFmtId="49" fontId="2" fillId="0" borderId="0" xfId="0" applyNumberFormat="1" applyFont="1" applyFill="1" applyProtection="1">
      <protection locked="0"/>
    </xf>
    <xf numFmtId="49" fontId="67" fillId="0" borderId="0" xfId="0" applyNumberFormat="1" applyFont="1" applyFill="1" applyProtection="1">
      <protection locked="0"/>
    </xf>
    <xf numFmtId="49" fontId="0" fillId="0" borderId="0" xfId="0" applyNumberFormat="1" applyFont="1" applyFill="1" applyProtection="1">
      <protection locked="0"/>
    </xf>
    <xf numFmtId="49" fontId="26" fillId="2" borderId="0" xfId="0" applyNumberFormat="1" applyFont="1" applyFill="1" applyProtection="1">
      <protection locked="0"/>
    </xf>
    <xf numFmtId="1" fontId="27" fillId="2" borderId="0" xfId="0" applyNumberFormat="1" applyFont="1" applyFill="1" applyAlignment="1" applyProtection="1">
      <alignment horizontal="center"/>
      <protection locked="0"/>
    </xf>
    <xf numFmtId="1" fontId="26" fillId="2" borderId="0" xfId="0" applyNumberFormat="1" applyFont="1" applyFill="1" applyProtection="1">
      <protection locked="0"/>
    </xf>
    <xf numFmtId="49" fontId="0" fillId="0" borderId="0" xfId="0" applyNumberFormat="1" applyFont="1" applyFill="1" applyAlignment="1" applyProtection="1">
      <alignment horizontal="center"/>
      <protection locked="0"/>
    </xf>
    <xf numFmtId="49" fontId="0" fillId="2" borderId="0" xfId="0" applyNumberFormat="1" applyFont="1" applyFill="1" applyAlignment="1" applyProtection="1">
      <alignment horizontal="center" vertical="center"/>
      <protection locked="0"/>
    </xf>
    <xf numFmtId="49" fontId="0" fillId="2" borderId="0" xfId="0" applyNumberFormat="1" applyFont="1" applyFill="1" applyBorder="1" applyAlignment="1" applyProtection="1">
      <alignment horizontal="center" vertical="center"/>
      <protection locked="0"/>
    </xf>
    <xf numFmtId="49" fontId="9" fillId="2" borderId="1" xfId="0" applyNumberFormat="1" applyFont="1" applyFill="1" applyBorder="1" applyAlignment="1" applyProtection="1">
      <alignment horizontal="center" vertical="center" wrapText="1"/>
      <protection locked="0"/>
    </xf>
    <xf numFmtId="49" fontId="0" fillId="0" borderId="0" xfId="0" applyNumberFormat="1" applyFont="1" applyFill="1" applyBorder="1" applyProtection="1">
      <protection locked="0"/>
    </xf>
    <xf numFmtId="49" fontId="0" fillId="2" borderId="0" xfId="0" applyNumberFormat="1" applyFont="1" applyFill="1" applyBorder="1" applyProtection="1">
      <protection locked="0"/>
    </xf>
    <xf numFmtId="49" fontId="67" fillId="0" borderId="0" xfId="0" applyNumberFormat="1" applyFont="1" applyFill="1" applyAlignment="1" applyProtection="1">
      <protection locked="0"/>
    </xf>
    <xf numFmtId="49" fontId="3" fillId="0" borderId="0" xfId="0" applyNumberFormat="1" applyFont="1" applyFill="1" applyAlignment="1" applyProtection="1">
      <alignment wrapText="1"/>
      <protection locked="0"/>
    </xf>
    <xf numFmtId="49" fontId="68" fillId="0" borderId="0" xfId="0" applyNumberFormat="1" applyFont="1" applyFill="1" applyAlignment="1" applyProtection="1">
      <alignment wrapText="1"/>
      <protection locked="0"/>
    </xf>
    <xf numFmtId="49" fontId="3" fillId="0" borderId="0" xfId="0" applyNumberFormat="1" applyFont="1" applyFill="1" applyAlignment="1" applyProtection="1">
      <alignment horizontal="center" wrapText="1"/>
      <protection locked="0"/>
    </xf>
    <xf numFmtId="49" fontId="68" fillId="0" borderId="0" xfId="0" applyNumberFormat="1" applyFont="1" applyFill="1" applyAlignment="1" applyProtection="1">
      <alignment horizontal="center" wrapText="1"/>
      <protection locked="0"/>
    </xf>
    <xf numFmtId="49" fontId="67" fillId="2" borderId="0" xfId="0" applyNumberFormat="1" applyFont="1" applyFill="1" applyProtection="1">
      <protection locked="0"/>
    </xf>
    <xf numFmtId="49" fontId="0" fillId="2" borderId="0" xfId="0" applyNumberFormat="1" applyFont="1" applyFill="1" applyAlignment="1" applyProtection="1">
      <alignment horizontal="center"/>
      <protection locked="0"/>
    </xf>
    <xf numFmtId="49" fontId="67" fillId="2" borderId="0" xfId="0" applyNumberFormat="1" applyFont="1" applyFill="1" applyAlignment="1" applyProtection="1">
      <alignment horizontal="center"/>
      <protection locked="0"/>
    </xf>
    <xf numFmtId="164" fontId="8" fillId="6" borderId="1" xfId="1" applyNumberFormat="1" applyFont="1" applyFill="1" applyBorder="1"/>
    <xf numFmtId="164" fontId="8" fillId="6" borderId="1" xfId="1" applyNumberFormat="1" applyFont="1" applyFill="1" applyBorder="1" applyAlignment="1">
      <alignment vertical="center" wrapText="1"/>
    </xf>
    <xf numFmtId="49" fontId="9" fillId="0" borderId="4" xfId="0" applyNumberFormat="1" applyFont="1" applyBorder="1" applyAlignment="1">
      <alignment horizontal="center"/>
    </xf>
    <xf numFmtId="164" fontId="12" fillId="2" borderId="0" xfId="1" applyNumberFormat="1" applyFont="1" applyFill="1" applyBorder="1" applyAlignment="1">
      <alignment horizontal="center"/>
    </xf>
    <xf numFmtId="49" fontId="11" fillId="0" borderId="4" xfId="0" applyNumberFormat="1" applyFont="1" applyFill="1" applyBorder="1" applyAlignment="1" applyProtection="1">
      <alignment wrapText="1"/>
      <protection locked="0"/>
    </xf>
    <xf numFmtId="49" fontId="11" fillId="0" borderId="0" xfId="0" applyNumberFormat="1" applyFont="1" applyFill="1" applyBorder="1" applyAlignment="1" applyProtection="1">
      <alignment wrapText="1"/>
      <protection locked="0"/>
    </xf>
    <xf numFmtId="49" fontId="11" fillId="0" borderId="0" xfId="0" applyNumberFormat="1" applyFont="1" applyFill="1" applyBorder="1" applyAlignment="1" applyProtection="1">
      <protection locked="0"/>
    </xf>
    <xf numFmtId="0" fontId="0" fillId="0" borderId="1" xfId="0" applyBorder="1"/>
    <xf numFmtId="0" fontId="0" fillId="0" borderId="1" xfId="0" applyBorder="1" applyAlignment="1">
      <alignment horizontal="right"/>
    </xf>
    <xf numFmtId="0" fontId="0" fillId="0" borderId="1" xfId="0" applyFill="1" applyBorder="1" applyAlignment="1">
      <alignment wrapText="1"/>
    </xf>
    <xf numFmtId="49" fontId="12" fillId="2" borderId="1" xfId="0" applyNumberFormat="1" applyFont="1" applyFill="1" applyBorder="1" applyAlignment="1" applyProtection="1">
      <alignment horizontal="center" vertical="center" wrapText="1"/>
    </xf>
    <xf numFmtId="49" fontId="12" fillId="2" borderId="1" xfId="0" applyNumberFormat="1" applyFont="1" applyFill="1" applyBorder="1" applyAlignment="1" applyProtection="1">
      <alignment horizontal="center" vertical="center"/>
    </xf>
    <xf numFmtId="49" fontId="12" fillId="2" borderId="2" xfId="0" applyNumberFormat="1" applyFont="1" applyFill="1" applyBorder="1" applyAlignment="1" applyProtection="1">
      <alignment vertical="center"/>
    </xf>
    <xf numFmtId="49" fontId="12" fillId="2" borderId="2" xfId="0" applyNumberFormat="1" applyFont="1" applyFill="1" applyBorder="1" applyAlignment="1" applyProtection="1">
      <alignment vertical="center" wrapText="1"/>
    </xf>
    <xf numFmtId="49" fontId="7" fillId="0" borderId="1" xfId="0" applyNumberFormat="1" applyFont="1" applyBorder="1" applyAlignment="1">
      <alignment horizontal="center" vertical="center" wrapText="1"/>
    </xf>
    <xf numFmtId="49" fontId="12" fillId="2" borderId="2" xfId="0" applyNumberFormat="1" applyFont="1" applyFill="1" applyBorder="1" applyAlignment="1" applyProtection="1">
      <alignment vertical="center"/>
      <protection locked="0"/>
    </xf>
    <xf numFmtId="164" fontId="12" fillId="2" borderId="1" xfId="1" applyNumberFormat="1" applyFont="1" applyFill="1" applyBorder="1" applyAlignment="1" applyProtection="1">
      <alignment horizontal="center" vertical="center"/>
      <protection locked="0"/>
    </xf>
    <xf numFmtId="164" fontId="12" fillId="4" borderId="9" xfId="1" applyNumberFormat="1" applyFont="1" applyFill="1" applyBorder="1" applyAlignment="1" applyProtection="1">
      <alignment vertical="center" wrapText="1"/>
      <protection locked="0"/>
    </xf>
    <xf numFmtId="49" fontId="12" fillId="2" borderId="0" xfId="0" applyNumberFormat="1" applyFont="1" applyFill="1" applyProtection="1">
      <protection locked="0"/>
    </xf>
    <xf numFmtId="49" fontId="12" fillId="2" borderId="1" xfId="0" applyNumberFormat="1" applyFont="1" applyFill="1" applyBorder="1" applyProtection="1">
      <protection locked="0"/>
    </xf>
    <xf numFmtId="49" fontId="12" fillId="2" borderId="2" xfId="0" applyNumberFormat="1" applyFont="1" applyFill="1" applyBorder="1" applyAlignment="1" applyProtection="1">
      <alignment vertical="center" wrapText="1"/>
      <protection locked="0"/>
    </xf>
    <xf numFmtId="0" fontId="2" fillId="7" borderId="1" xfId="0" applyFont="1" applyFill="1" applyBorder="1" applyAlignment="1">
      <alignment wrapText="1"/>
    </xf>
    <xf numFmtId="164" fontId="3" fillId="2" borderId="1" xfId="1" applyNumberFormat="1" applyFont="1" applyFill="1" applyBorder="1" applyAlignment="1" applyProtection="1">
      <alignment horizontal="center" vertical="center"/>
      <protection locked="0"/>
    </xf>
    <xf numFmtId="164" fontId="7" fillId="2" borderId="1" xfId="1" applyNumberFormat="1" applyFont="1" applyFill="1" applyBorder="1" applyAlignment="1" applyProtection="1">
      <alignment horizontal="center" vertical="center"/>
      <protection locked="0"/>
    </xf>
    <xf numFmtId="164" fontId="3" fillId="2" borderId="1" xfId="1" applyNumberFormat="1" applyFont="1" applyFill="1" applyBorder="1" applyAlignment="1" applyProtection="1">
      <alignment horizontal="center" vertical="center" wrapText="1"/>
      <protection locked="0"/>
    </xf>
    <xf numFmtId="49" fontId="11" fillId="0" borderId="4" xfId="0" applyNumberFormat="1" applyFont="1" applyFill="1" applyBorder="1" applyAlignment="1" applyProtection="1">
      <alignment wrapText="1"/>
    </xf>
    <xf numFmtId="49" fontId="0" fillId="0" borderId="0" xfId="0" applyNumberFormat="1" applyFont="1" applyFill="1" applyBorder="1" applyProtection="1"/>
    <xf numFmtId="49" fontId="11" fillId="0" borderId="0" xfId="0" applyNumberFormat="1" applyFont="1" applyFill="1" applyBorder="1" applyAlignment="1" applyProtection="1">
      <alignment wrapText="1"/>
    </xf>
    <xf numFmtId="49" fontId="11" fillId="0" borderId="0" xfId="0" applyNumberFormat="1" applyFont="1" applyFill="1" applyBorder="1" applyAlignment="1" applyProtection="1"/>
    <xf numFmtId="49" fontId="67" fillId="0" borderId="0" xfId="0" applyNumberFormat="1" applyFont="1" applyFill="1" applyAlignment="1" applyProtection="1"/>
    <xf numFmtId="49" fontId="3" fillId="0" borderId="0" xfId="0" applyNumberFormat="1" applyFont="1" applyFill="1" applyAlignment="1" applyProtection="1">
      <alignment wrapText="1"/>
    </xf>
    <xf numFmtId="49" fontId="12" fillId="2" borderId="0" xfId="0" applyNumberFormat="1" applyFont="1" applyFill="1" applyProtection="1"/>
    <xf numFmtId="49" fontId="12" fillId="2" borderId="1" xfId="0" applyNumberFormat="1" applyFont="1" applyFill="1" applyBorder="1" applyProtection="1"/>
    <xf numFmtId="164" fontId="53" fillId="2" borderId="9" xfId="1" applyNumberFormat="1" applyFont="1" applyFill="1" applyBorder="1" applyAlignment="1" applyProtection="1">
      <alignment vertical="center" wrapText="1"/>
      <protection locked="0"/>
    </xf>
    <xf numFmtId="164" fontId="53" fillId="2" borderId="1" xfId="1" applyNumberFormat="1" applyFont="1" applyFill="1" applyBorder="1" applyAlignment="1" applyProtection="1">
      <alignment horizontal="center" vertical="center"/>
      <protection locked="0"/>
    </xf>
    <xf numFmtId="49" fontId="26" fillId="2" borderId="0" xfId="0" applyNumberFormat="1" applyFont="1" applyFill="1" applyAlignment="1" applyProtection="1">
      <alignment horizontal="center"/>
    </xf>
    <xf numFmtId="49" fontId="11" fillId="0" borderId="4" xfId="0" applyNumberFormat="1" applyFont="1" applyFill="1" applyBorder="1" applyAlignment="1" applyProtection="1">
      <alignment vertical="center" wrapText="1"/>
    </xf>
    <xf numFmtId="49" fontId="11" fillId="0" borderId="0" xfId="0" applyNumberFormat="1" applyFont="1" applyFill="1" applyBorder="1" applyAlignment="1" applyProtection="1">
      <alignment vertical="center" wrapText="1"/>
    </xf>
    <xf numFmtId="49" fontId="3" fillId="0" borderId="0" xfId="0" applyNumberFormat="1" applyFont="1" applyFill="1" applyAlignment="1" applyProtection="1">
      <alignment horizontal="center" wrapText="1"/>
    </xf>
    <xf numFmtId="49" fontId="0" fillId="2" borderId="0" xfId="0" applyNumberFormat="1" applyFont="1" applyFill="1" applyProtection="1"/>
    <xf numFmtId="49" fontId="0" fillId="2" borderId="0" xfId="0" applyNumberFormat="1" applyFont="1" applyFill="1" applyAlignment="1" applyProtection="1">
      <alignment horizontal="center"/>
    </xf>
    <xf numFmtId="49" fontId="12" fillId="4" borderId="1" xfId="0" applyNumberFormat="1" applyFont="1" applyFill="1" applyBorder="1" applyAlignment="1" applyProtection="1">
      <alignment horizontal="center" vertical="center"/>
      <protection locked="0"/>
    </xf>
    <xf numFmtId="164" fontId="53" fillId="0" borderId="1" xfId="1" applyNumberFormat="1" applyFont="1" applyFill="1" applyBorder="1" applyAlignment="1" applyProtection="1">
      <alignment horizontal="center" vertical="center"/>
      <protection locked="0"/>
    </xf>
    <xf numFmtId="49" fontId="55" fillId="0" borderId="0" xfId="0" applyNumberFormat="1" applyFont="1"/>
    <xf numFmtId="49" fontId="11" fillId="0" borderId="0" xfId="0" applyNumberFormat="1" applyFont="1" applyFill="1"/>
    <xf numFmtId="164" fontId="10" fillId="0" borderId="0" xfId="1" applyNumberFormat="1" applyFont="1"/>
    <xf numFmtId="49" fontId="11" fillId="0" borderId="0" xfId="0" applyNumberFormat="1" applyFont="1"/>
    <xf numFmtId="49" fontId="0" fillId="0" borderId="0" xfId="0" applyNumberFormat="1" applyFont="1" applyProtection="1">
      <protection locked="0"/>
    </xf>
    <xf numFmtId="49" fontId="6" fillId="0" borderId="1" xfId="0" applyNumberFormat="1" applyFont="1" applyBorder="1" applyAlignment="1" applyProtection="1">
      <alignment horizontal="center"/>
      <protection locked="0"/>
    </xf>
    <xf numFmtId="49" fontId="6" fillId="2" borderId="1" xfId="0" applyNumberFormat="1" applyFont="1" applyFill="1" applyBorder="1" applyAlignment="1" applyProtection="1">
      <alignment horizontal="left"/>
      <protection locked="0"/>
    </xf>
    <xf numFmtId="49" fontId="29" fillId="0" borderId="1" xfId="0" applyNumberFormat="1" applyFont="1" applyBorder="1" applyAlignment="1" applyProtection="1">
      <alignment horizontal="center"/>
      <protection locked="0"/>
    </xf>
    <xf numFmtId="49" fontId="29" fillId="2" borderId="1" xfId="0" applyNumberFormat="1" applyFont="1" applyFill="1" applyBorder="1" applyAlignment="1" applyProtection="1">
      <alignment horizontal="left"/>
      <protection locked="0"/>
    </xf>
    <xf numFmtId="2" fontId="0" fillId="0" borderId="0" xfId="0" applyNumberFormat="1" applyProtection="1">
      <protection locked="0"/>
    </xf>
    <xf numFmtId="164" fontId="11" fillId="0" borderId="4" xfId="1" applyNumberFormat="1" applyFont="1" applyFill="1" applyBorder="1" applyAlignment="1">
      <alignment wrapText="1"/>
    </xf>
    <xf numFmtId="164" fontId="10" fillId="0" borderId="0" xfId="1" applyNumberFormat="1" applyFont="1" applyFill="1" applyAlignment="1"/>
    <xf numFmtId="164" fontId="10" fillId="0" borderId="0" xfId="1" applyNumberFormat="1" applyFont="1" applyAlignment="1"/>
    <xf numFmtId="49" fontId="0" fillId="2" borderId="0" xfId="0" applyNumberFormat="1" applyFont="1" applyFill="1" applyAlignment="1">
      <alignment horizontal="left"/>
    </xf>
    <xf numFmtId="1" fontId="0" fillId="2" borderId="0" xfId="0" applyNumberFormat="1" applyFont="1" applyFill="1" applyAlignment="1">
      <alignment horizontal="center"/>
    </xf>
    <xf numFmtId="0" fontId="0" fillId="0" borderId="0" xfId="0" applyAlignment="1"/>
    <xf numFmtId="49" fontId="11" fillId="0" borderId="0" xfId="0" applyNumberFormat="1" applyFont="1" applyFill="1" applyBorder="1" applyAlignment="1">
      <alignment vertical="center" wrapText="1"/>
    </xf>
    <xf numFmtId="164" fontId="10" fillId="2" borderId="0" xfId="1" applyNumberFormat="1" applyFont="1" applyFill="1" applyBorder="1" applyAlignment="1">
      <alignment horizontal="center" wrapText="1"/>
    </xf>
    <xf numFmtId="164" fontId="11" fillId="2" borderId="0" xfId="1" applyNumberFormat="1" applyFont="1" applyFill="1" applyBorder="1" applyAlignment="1">
      <alignment horizontal="center"/>
    </xf>
    <xf numFmtId="49" fontId="11" fillId="0" borderId="0" xfId="0" applyNumberFormat="1" applyFont="1" applyFill="1" applyBorder="1"/>
    <xf numFmtId="49" fontId="11" fillId="2" borderId="0" xfId="0" applyNumberFormat="1" applyFont="1" applyFill="1" applyBorder="1"/>
    <xf numFmtId="43" fontId="10" fillId="0" borderId="0" xfId="1" applyFont="1"/>
    <xf numFmtId="0" fontId="12" fillId="0" borderId="1" xfId="0" applyFont="1" applyBorder="1" applyAlignment="1" applyProtection="1">
      <alignment horizontal="center"/>
      <protection locked="0"/>
    </xf>
    <xf numFmtId="0" fontId="12" fillId="0" borderId="1" xfId="0" applyFont="1" applyBorder="1" applyProtection="1">
      <protection locked="0"/>
    </xf>
    <xf numFmtId="164" fontId="11" fillId="0" borderId="4" xfId="1" applyNumberFormat="1" applyFont="1" applyBorder="1" applyAlignment="1"/>
    <xf numFmtId="0" fontId="6" fillId="0" borderId="1" xfId="0" applyFont="1" applyBorder="1" applyAlignment="1" applyProtection="1">
      <alignment horizontal="center"/>
      <protection locked="0"/>
    </xf>
    <xf numFmtId="0" fontId="6" fillId="2" borderId="1" xfId="0" applyFont="1" applyFill="1" applyBorder="1" applyAlignment="1" applyProtection="1">
      <alignment horizontal="left"/>
      <protection locked="0"/>
    </xf>
    <xf numFmtId="0" fontId="29" fillId="0" borderId="1" xfId="0" applyFont="1" applyBorder="1" applyAlignment="1" applyProtection="1">
      <alignment horizontal="center"/>
      <protection locked="0"/>
    </xf>
    <xf numFmtId="0" fontId="43" fillId="0" borderId="1" xfId="0" applyFont="1" applyFill="1" applyBorder="1" applyAlignment="1">
      <alignment vertical="center" wrapText="1"/>
    </xf>
    <xf numFmtId="0" fontId="43" fillId="0" borderId="1" xfId="0" applyFont="1" applyBorder="1" applyAlignment="1" applyProtection="1">
      <alignment horizontal="center"/>
      <protection locked="0"/>
    </xf>
    <xf numFmtId="0" fontId="43" fillId="2" borderId="1" xfId="0" applyFont="1" applyFill="1" applyBorder="1" applyAlignment="1" applyProtection="1">
      <alignment horizontal="left"/>
      <protection locked="0"/>
    </xf>
    <xf numFmtId="0" fontId="42" fillId="0" borderId="1" xfId="0" applyFont="1" applyBorder="1" applyAlignment="1" applyProtection="1">
      <alignment horizontal="center"/>
      <protection locked="0"/>
    </xf>
    <xf numFmtId="0" fontId="23" fillId="0" borderId="1" xfId="0" applyFont="1" applyBorder="1" applyAlignment="1" applyProtection="1">
      <alignment horizontal="center" vertical="center" wrapText="1"/>
      <protection locked="0"/>
    </xf>
    <xf numFmtId="0" fontId="28" fillId="0" borderId="1" xfId="0" applyFont="1" applyBorder="1" applyAlignment="1" applyProtection="1">
      <alignment horizontal="center" vertical="center" wrapText="1"/>
      <protection locked="0"/>
    </xf>
    <xf numFmtId="49" fontId="15" fillId="0" borderId="4" xfId="3" applyNumberFormat="1" applyFont="1" applyFill="1" applyBorder="1" applyAlignment="1">
      <alignment vertical="center" wrapText="1"/>
    </xf>
    <xf numFmtId="0" fontId="49" fillId="0" borderId="0" xfId="3" applyFont="1" applyBorder="1" applyAlignment="1">
      <alignment wrapText="1"/>
    </xf>
    <xf numFmtId="0" fontId="46" fillId="0" borderId="0" xfId="3" applyFont="1" applyBorder="1" applyAlignment="1">
      <alignment vertical="center" wrapText="1"/>
    </xf>
    <xf numFmtId="164" fontId="8" fillId="0" borderId="1" xfId="1" applyNumberFormat="1" applyFont="1" applyBorder="1" applyProtection="1">
      <protection locked="0"/>
    </xf>
    <xf numFmtId="49" fontId="69" fillId="2" borderId="0" xfId="0" applyNumberFormat="1" applyFont="1" applyFill="1" applyProtection="1"/>
    <xf numFmtId="164" fontId="10" fillId="0" borderId="0" xfId="1" applyNumberFormat="1" applyFont="1" applyFill="1" applyAlignment="1" applyProtection="1">
      <alignment wrapText="1"/>
    </xf>
    <xf numFmtId="0" fontId="12" fillId="2" borderId="1" xfId="0" applyNumberFormat="1" applyFont="1" applyFill="1" applyBorder="1" applyAlignment="1" applyProtection="1">
      <alignment horizontal="center" vertical="center" wrapText="1"/>
    </xf>
    <xf numFmtId="43" fontId="10" fillId="0" borderId="0" xfId="1" applyFont="1" applyFill="1" applyAlignment="1" applyProtection="1">
      <alignment wrapText="1"/>
    </xf>
    <xf numFmtId="0" fontId="61" fillId="4" borderId="1" xfId="0" applyNumberFormat="1" applyFont="1" applyFill="1" applyBorder="1" applyAlignment="1" applyProtection="1">
      <alignment horizontal="center" vertical="center"/>
      <protection locked="0"/>
    </xf>
    <xf numFmtId="49" fontId="61" fillId="4" borderId="1" xfId="0" applyNumberFormat="1" applyFont="1" applyFill="1" applyBorder="1" applyAlignment="1" applyProtection="1">
      <alignment horizontal="center" vertical="center"/>
      <protection locked="0"/>
    </xf>
    <xf numFmtId="0" fontId="3" fillId="0" borderId="1" xfId="0" applyNumberFormat="1" applyFont="1" applyFill="1" applyBorder="1" applyAlignment="1">
      <alignment horizontal="center" vertical="center" wrapText="1"/>
    </xf>
    <xf numFmtId="164" fontId="8" fillId="2" borderId="0" xfId="0" applyNumberFormat="1" applyFont="1" applyFill="1"/>
    <xf numFmtId="49" fontId="61" fillId="0" borderId="1" xfId="0" applyNumberFormat="1" applyFont="1" applyFill="1" applyBorder="1" applyAlignment="1" applyProtection="1">
      <alignment horizontal="center" vertical="center"/>
      <protection locked="0"/>
    </xf>
    <xf numFmtId="164" fontId="8" fillId="0" borderId="0" xfId="0" applyNumberFormat="1" applyFont="1" applyFill="1"/>
    <xf numFmtId="0" fontId="8" fillId="2" borderId="0" xfId="0" applyNumberFormat="1" applyFont="1" applyFill="1" applyBorder="1"/>
    <xf numFmtId="41" fontId="8" fillId="2" borderId="0" xfId="0" applyNumberFormat="1" applyFont="1" applyFill="1" applyBorder="1"/>
    <xf numFmtId="0" fontId="8" fillId="2" borderId="0" xfId="0" applyNumberFormat="1" applyFont="1" applyFill="1"/>
    <xf numFmtId="0" fontId="8" fillId="0" borderId="0" xfId="0" applyNumberFormat="1" applyFont="1" applyFill="1"/>
    <xf numFmtId="41" fontId="8" fillId="3" borderId="0" xfId="0" applyNumberFormat="1" applyFont="1" applyFill="1" applyBorder="1"/>
    <xf numFmtId="0" fontId="8" fillId="3" borderId="0" xfId="0" applyNumberFormat="1" applyFont="1" applyFill="1" applyBorder="1"/>
    <xf numFmtId="3" fontId="8" fillId="3" borderId="0" xfId="0" applyNumberFormat="1" applyFont="1" applyFill="1"/>
    <xf numFmtId="164" fontId="8" fillId="3" borderId="0" xfId="0" applyNumberFormat="1" applyFont="1" applyFill="1"/>
    <xf numFmtId="49" fontId="10" fillId="0" borderId="0" xfId="0" applyNumberFormat="1" applyFont="1" applyFill="1" applyBorder="1" applyAlignment="1" applyProtection="1">
      <alignment horizontal="center" wrapText="1"/>
    </xf>
    <xf numFmtId="49" fontId="11" fillId="0" borderId="0" xfId="0" applyNumberFormat="1" applyFont="1" applyFill="1" applyBorder="1" applyAlignment="1" applyProtection="1">
      <alignment horizontal="center" wrapText="1"/>
    </xf>
    <xf numFmtId="0" fontId="10" fillId="0" borderId="0" xfId="0" applyFont="1" applyAlignment="1" applyProtection="1">
      <alignment horizontal="center" wrapText="1"/>
    </xf>
    <xf numFmtId="0" fontId="10" fillId="0" borderId="0" xfId="0" applyNumberFormat="1" applyFont="1" applyFill="1" applyBorder="1" applyAlignment="1" applyProtection="1">
      <alignment horizontal="center" wrapText="1"/>
    </xf>
    <xf numFmtId="0" fontId="11" fillId="0" borderId="0" xfId="0" applyNumberFormat="1" applyFont="1" applyFill="1" applyBorder="1" applyAlignment="1" applyProtection="1">
      <alignment horizontal="center" wrapText="1"/>
    </xf>
    <xf numFmtId="0" fontId="9" fillId="0" borderId="1" xfId="0" applyFont="1" applyBorder="1" applyAlignment="1">
      <alignment horizontal="center" vertical="center" wrapText="1"/>
    </xf>
    <xf numFmtId="0" fontId="12" fillId="0" borderId="1" xfId="0" applyFont="1" applyBorder="1" applyAlignment="1">
      <alignment horizontal="center"/>
    </xf>
    <xf numFmtId="1" fontId="26" fillId="2" borderId="0" xfId="0" applyNumberFormat="1" applyFont="1" applyFill="1" applyBorder="1" applyAlignment="1">
      <alignment horizontal="center"/>
    </xf>
    <xf numFmtId="0" fontId="43"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23" fillId="0" borderId="1" xfId="0" applyFont="1" applyBorder="1" applyAlignment="1">
      <alignment horizontal="center" vertical="center" wrapText="1"/>
    </xf>
    <xf numFmtId="0" fontId="0" fillId="3" borderId="1" xfId="0" applyFill="1" applyBorder="1" applyAlignment="1">
      <alignment horizontal="right"/>
    </xf>
    <xf numFmtId="14" fontId="51" fillId="3" borderId="1" xfId="0" applyNumberFormat="1" applyFont="1" applyFill="1" applyBorder="1" applyAlignment="1">
      <alignment horizontal="right"/>
    </xf>
    <xf numFmtId="0" fontId="12" fillId="2" borderId="1" xfId="0" applyNumberFormat="1" applyFont="1" applyFill="1" applyBorder="1" applyAlignment="1" applyProtection="1">
      <alignment horizontal="center" vertical="center" wrapText="1"/>
      <protection locked="0"/>
    </xf>
    <xf numFmtId="0" fontId="12" fillId="2" borderId="1" xfId="0" applyNumberFormat="1" applyFont="1" applyFill="1" applyBorder="1" applyAlignment="1" applyProtection="1">
      <alignment horizontal="center" vertical="center"/>
      <protection locked="0"/>
    </xf>
    <xf numFmtId="164" fontId="54" fillId="3" borderId="1" xfId="1" applyNumberFormat="1" applyFont="1" applyFill="1" applyBorder="1" applyAlignment="1" applyProtection="1">
      <alignment horizontal="center" vertical="center"/>
    </xf>
    <xf numFmtId="49" fontId="12" fillId="3" borderId="2" xfId="0" applyNumberFormat="1" applyFont="1" applyFill="1" applyBorder="1" applyAlignment="1" applyProtection="1">
      <alignment horizontal="left" vertical="center" wrapText="1"/>
    </xf>
    <xf numFmtId="10" fontId="53" fillId="3" borderId="1" xfId="4" applyNumberFormat="1" applyFont="1" applyFill="1" applyBorder="1" applyAlignment="1" applyProtection="1">
      <alignment horizontal="center" vertical="center"/>
      <protection locked="0"/>
    </xf>
    <xf numFmtId="41" fontId="12" fillId="0" borderId="1" xfId="1" applyNumberFormat="1" applyFont="1" applyFill="1" applyBorder="1" applyAlignment="1" applyProtection="1">
      <alignment horizontal="center" vertical="center"/>
      <protection locked="0"/>
    </xf>
    <xf numFmtId="164" fontId="61" fillId="0" borderId="1" xfId="1" applyNumberFormat="1" applyFont="1" applyFill="1" applyBorder="1" applyAlignment="1" applyProtection="1">
      <alignment horizontal="center" vertical="center" wrapText="1"/>
      <protection locked="0"/>
    </xf>
    <xf numFmtId="164" fontId="31" fillId="0" borderId="1" xfId="1" applyNumberFormat="1" applyFont="1" applyFill="1" applyBorder="1" applyAlignment="1" applyProtection="1">
      <alignment horizontal="center" vertical="center"/>
      <protection locked="0"/>
    </xf>
    <xf numFmtId="41" fontId="12" fillId="0" borderId="1" xfId="0" applyNumberFormat="1" applyFont="1" applyFill="1" applyBorder="1" applyAlignment="1" applyProtection="1">
      <alignment vertical="center" wrapText="1"/>
      <protection locked="0"/>
    </xf>
    <xf numFmtId="0" fontId="12" fillId="0" borderId="1" xfId="0" applyNumberFormat="1" applyFont="1" applyBorder="1" applyAlignment="1">
      <alignment horizontal="center"/>
    </xf>
    <xf numFmtId="164" fontId="29" fillId="0" borderId="1" xfId="1" applyNumberFormat="1" applyFont="1" applyFill="1" applyBorder="1" applyAlignment="1" applyProtection="1">
      <alignment horizontal="center"/>
      <protection locked="0"/>
    </xf>
    <xf numFmtId="164" fontId="42" fillId="0" borderId="1" xfId="1" applyNumberFormat="1" applyFont="1" applyFill="1" applyBorder="1" applyAlignment="1" applyProtection="1">
      <alignment horizontal="center"/>
      <protection locked="0"/>
    </xf>
    <xf numFmtId="41" fontId="23" fillId="0" borderId="1" xfId="0" applyNumberFormat="1" applyFont="1" applyFill="1" applyBorder="1" applyAlignment="1" applyProtection="1">
      <alignment horizontal="center" vertical="center" wrapText="1"/>
      <protection locked="0"/>
    </xf>
    <xf numFmtId="49" fontId="73" fillId="0" borderId="0" xfId="0" applyNumberFormat="1" applyFont="1" applyFill="1" applyAlignment="1" applyProtection="1"/>
    <xf numFmtId="0" fontId="12" fillId="4" borderId="1" xfId="0" applyNumberFormat="1" applyFont="1" applyFill="1" applyBorder="1" applyAlignment="1" applyProtection="1">
      <alignment vertical="center"/>
      <protection locked="0"/>
    </xf>
    <xf numFmtId="0" fontId="61" fillId="4" borderId="1" xfId="0" applyNumberFormat="1" applyFont="1" applyFill="1" applyBorder="1" applyAlignment="1" applyProtection="1">
      <alignment vertical="center"/>
      <protection locked="0"/>
    </xf>
    <xf numFmtId="164" fontId="10" fillId="0" borderId="0" xfId="1" applyNumberFormat="1" applyFont="1" applyFill="1" applyAlignment="1">
      <alignment horizontal="center"/>
    </xf>
    <xf numFmtId="49" fontId="29" fillId="2" borderId="4" xfId="0" applyNumberFormat="1" applyFont="1" applyFill="1" applyBorder="1" applyAlignment="1" applyProtection="1">
      <alignment horizontal="left"/>
      <protection locked="0"/>
    </xf>
    <xf numFmtId="164" fontId="31" fillId="0" borderId="4" xfId="1" applyNumberFormat="1" applyFont="1" applyFill="1" applyBorder="1" applyAlignment="1" applyProtection="1">
      <alignment horizontal="center" vertical="center"/>
      <protection locked="0"/>
    </xf>
    <xf numFmtId="49" fontId="29" fillId="0" borderId="4" xfId="0" applyNumberFormat="1" applyFont="1" applyBorder="1" applyAlignment="1" applyProtection="1">
      <alignment horizontal="center"/>
      <protection locked="0"/>
    </xf>
    <xf numFmtId="49" fontId="3" fillId="2" borderId="4" xfId="0" applyNumberFormat="1" applyFont="1" applyFill="1" applyBorder="1" applyAlignment="1" applyProtection="1">
      <alignment horizontal="left"/>
      <protection locked="0"/>
    </xf>
    <xf numFmtId="164" fontId="3" fillId="0" borderId="4" xfId="1" applyNumberFormat="1" applyFont="1" applyFill="1" applyBorder="1" applyAlignment="1" applyProtection="1">
      <alignment horizontal="center" vertical="center"/>
      <protection locked="0"/>
    </xf>
    <xf numFmtId="49" fontId="3" fillId="0" borderId="4" xfId="0" applyNumberFormat="1" applyFont="1" applyBorder="1" applyAlignment="1" applyProtection="1">
      <alignment horizontal="center"/>
      <protection locked="0"/>
    </xf>
    <xf numFmtId="49" fontId="12" fillId="0" borderId="4" xfId="0" applyNumberFormat="1" applyFont="1" applyBorder="1" applyAlignment="1" applyProtection="1">
      <alignment horizontal="center"/>
      <protection locked="0"/>
    </xf>
    <xf numFmtId="49" fontId="12" fillId="2" borderId="4" xfId="0" applyNumberFormat="1" applyFont="1" applyFill="1" applyBorder="1" applyAlignment="1" applyProtection="1">
      <alignment horizontal="left"/>
      <protection locked="0"/>
    </xf>
    <xf numFmtId="49" fontId="9" fillId="0" borderId="0" xfId="0" applyNumberFormat="1" applyFont="1" applyBorder="1" applyAlignment="1">
      <alignment horizontal="center"/>
    </xf>
    <xf numFmtId="164" fontId="11" fillId="0" borderId="0" xfId="1" applyNumberFormat="1" applyFont="1" applyFill="1" applyBorder="1" applyAlignment="1">
      <alignment wrapText="1"/>
    </xf>
    <xf numFmtId="164" fontId="9" fillId="0" borderId="4" xfId="1" applyNumberFormat="1" applyFont="1" applyFill="1" applyBorder="1" applyAlignment="1" applyProtection="1">
      <alignment horizontal="center" wrapText="1"/>
      <protection locked="0"/>
    </xf>
    <xf numFmtId="49" fontId="0" fillId="0" borderId="0" xfId="0" applyNumberFormat="1" applyFill="1" applyBorder="1" applyAlignment="1">
      <alignment vertical="top" wrapText="1"/>
    </xf>
    <xf numFmtId="49" fontId="12" fillId="0" borderId="1" xfId="0" applyNumberFormat="1" applyFont="1" applyFill="1" applyBorder="1" applyAlignment="1" applyProtection="1">
      <alignment horizontal="center" vertical="center"/>
      <protection locked="0"/>
    </xf>
    <xf numFmtId="0" fontId="12" fillId="0" borderId="1" xfId="0" applyNumberFormat="1" applyFont="1" applyFill="1" applyBorder="1" applyAlignment="1" applyProtection="1">
      <alignment vertical="center"/>
      <protection locked="0"/>
    </xf>
    <xf numFmtId="41" fontId="8" fillId="0" borderId="0" xfId="0" applyNumberFormat="1" applyFont="1" applyFill="1" applyBorder="1"/>
    <xf numFmtId="0" fontId="8" fillId="0" borderId="0" xfId="0" applyNumberFormat="1" applyFont="1" applyFill="1" applyBorder="1"/>
    <xf numFmtId="0" fontId="61" fillId="0" borderId="1" xfId="0" applyNumberFormat="1" applyFont="1" applyFill="1" applyBorder="1" applyAlignment="1" applyProtection="1">
      <alignment vertical="center"/>
      <protection locked="0"/>
    </xf>
    <xf numFmtId="3" fontId="8" fillId="0" borderId="0" xfId="0" applyNumberFormat="1" applyFont="1" applyFill="1"/>
    <xf numFmtId="43" fontId="8" fillId="0" borderId="0" xfId="0" applyNumberFormat="1" applyFont="1" applyFill="1"/>
    <xf numFmtId="0" fontId="12" fillId="0" borderId="1" xfId="0" applyNumberFormat="1" applyFont="1" applyFill="1" applyBorder="1" applyAlignment="1" applyProtection="1">
      <alignment horizontal="center" vertical="center"/>
      <protection locked="0"/>
    </xf>
    <xf numFmtId="41" fontId="9" fillId="0" borderId="1" xfId="1" applyNumberFormat="1" applyFont="1" applyFill="1" applyBorder="1" applyAlignment="1" applyProtection="1">
      <alignment horizontal="center" vertical="center"/>
      <protection locked="0"/>
    </xf>
    <xf numFmtId="10" fontId="12" fillId="0" borderId="1" xfId="4" applyNumberFormat="1" applyFont="1" applyFill="1" applyBorder="1" applyAlignment="1" applyProtection="1">
      <alignment horizontal="center" vertical="center"/>
      <protection locked="0"/>
    </xf>
    <xf numFmtId="10" fontId="53" fillId="0" borderId="1" xfId="4" applyNumberFormat="1" applyFont="1" applyFill="1" applyBorder="1" applyAlignment="1" applyProtection="1">
      <alignment horizontal="center" vertical="center" wrapText="1"/>
      <protection locked="0"/>
    </xf>
    <xf numFmtId="49" fontId="52" fillId="0" borderId="1" xfId="0" applyNumberFormat="1" applyFont="1" applyFill="1" applyBorder="1" applyAlignment="1" applyProtection="1">
      <alignment horizontal="center" wrapText="1"/>
      <protection locked="0"/>
    </xf>
    <xf numFmtId="49" fontId="52" fillId="0" borderId="1" xfId="0" applyNumberFormat="1" applyFont="1" applyFill="1" applyBorder="1" applyAlignment="1" applyProtection="1">
      <alignment horizontal="left" wrapText="1"/>
      <protection locked="0"/>
    </xf>
    <xf numFmtId="164" fontId="52" fillId="0" borderId="7" xfId="1" applyNumberFormat="1" applyFont="1" applyFill="1" applyBorder="1" applyAlignment="1" applyProtection="1">
      <alignment horizontal="center" wrapText="1"/>
    </xf>
    <xf numFmtId="0" fontId="52" fillId="0" borderId="9" xfId="0" applyNumberFormat="1" applyFont="1" applyBorder="1" applyAlignment="1" applyProtection="1">
      <alignment horizontal="center"/>
      <protection locked="0"/>
    </xf>
    <xf numFmtId="49" fontId="8" fillId="2" borderId="1" xfId="0" applyNumberFormat="1" applyFont="1" applyFill="1" applyBorder="1" applyAlignment="1" applyProtection="1">
      <alignment horizontal="left"/>
      <protection locked="0"/>
    </xf>
    <xf numFmtId="164" fontId="52" fillId="0" borderId="7" xfId="1" applyNumberFormat="1" applyFont="1" applyFill="1" applyBorder="1" applyAlignment="1" applyProtection="1">
      <alignment horizontal="center" wrapText="1"/>
      <protection locked="0"/>
    </xf>
    <xf numFmtId="49" fontId="8" fillId="0" borderId="1" xfId="0" applyNumberFormat="1" applyFont="1" applyBorder="1" applyAlignment="1" applyProtection="1">
      <alignment horizontal="center"/>
      <protection locked="0"/>
    </xf>
    <xf numFmtId="49" fontId="76" fillId="0" borderId="6" xfId="0" applyNumberFormat="1" applyFont="1" applyBorder="1" applyAlignment="1">
      <alignment vertical="center" wrapText="1"/>
    </xf>
    <xf numFmtId="49" fontId="76" fillId="0" borderId="7" xfId="0" applyNumberFormat="1" applyFont="1" applyBorder="1" applyAlignment="1">
      <alignment vertical="center" wrapText="1"/>
    </xf>
    <xf numFmtId="49" fontId="77" fillId="0" borderId="1" xfId="0" applyNumberFormat="1" applyFont="1" applyBorder="1" applyAlignment="1">
      <alignment horizontal="center" vertical="center" wrapText="1"/>
    </xf>
    <xf numFmtId="49" fontId="77" fillId="0" borderId="1" xfId="0" applyNumberFormat="1" applyFont="1" applyBorder="1" applyAlignment="1">
      <alignment horizontal="center" vertical="center"/>
    </xf>
    <xf numFmtId="49" fontId="52" fillId="0" borderId="3" xfId="0" applyNumberFormat="1" applyFont="1" applyFill="1" applyBorder="1" applyAlignment="1">
      <alignment horizontal="center" vertical="center" wrapText="1" readingOrder="1"/>
    </xf>
    <xf numFmtId="164" fontId="61" fillId="0" borderId="1" xfId="1" applyNumberFormat="1" applyFont="1" applyFill="1" applyBorder="1" applyAlignment="1" applyProtection="1">
      <alignment horizontal="right" vertical="center" wrapText="1"/>
      <protection locked="0"/>
    </xf>
    <xf numFmtId="9" fontId="53" fillId="0" borderId="1" xfId="4" applyNumberFormat="1" applyFont="1" applyFill="1" applyBorder="1" applyAlignment="1" applyProtection="1">
      <alignment horizontal="center" vertical="center" wrapText="1"/>
      <protection locked="0"/>
    </xf>
    <xf numFmtId="49" fontId="0" fillId="10" borderId="0" xfId="0" applyNumberFormat="1" applyFont="1" applyFill="1" applyBorder="1"/>
    <xf numFmtId="41" fontId="8" fillId="10" borderId="0" xfId="0" applyNumberFormat="1" applyFont="1" applyFill="1" applyBorder="1"/>
    <xf numFmtId="0" fontId="8" fillId="10" borderId="0" xfId="0" applyNumberFormat="1" applyFont="1" applyFill="1" applyBorder="1"/>
    <xf numFmtId="164" fontId="12" fillId="4" borderId="1" xfId="0" applyNumberFormat="1" applyFont="1" applyFill="1" applyBorder="1" applyAlignment="1" applyProtection="1">
      <alignment vertical="center"/>
      <protection locked="0"/>
    </xf>
    <xf numFmtId="164" fontId="9" fillId="0" borderId="1" xfId="1" applyNumberFormat="1" applyFont="1" applyFill="1" applyBorder="1" applyAlignment="1" applyProtection="1">
      <alignment horizontal="center" vertical="center"/>
      <protection locked="0"/>
    </xf>
    <xf numFmtId="164" fontId="12" fillId="0" borderId="1" xfId="1" applyNumberFormat="1" applyFont="1" applyFill="1" applyBorder="1" applyAlignment="1" applyProtection="1">
      <alignment horizontal="center" vertical="center"/>
      <protection locked="0"/>
    </xf>
    <xf numFmtId="49" fontId="29" fillId="0" borderId="1" xfId="0" applyNumberFormat="1" applyFont="1" applyBorder="1" applyAlignment="1">
      <alignment horizontal="center"/>
    </xf>
    <xf numFmtId="0" fontId="29" fillId="0" borderId="1" xfId="0" applyNumberFormat="1" applyFont="1" applyBorder="1" applyAlignment="1">
      <alignment horizontal="center"/>
    </xf>
    <xf numFmtId="49" fontId="6" fillId="0" borderId="1" xfId="0" applyNumberFormat="1" applyFont="1" applyFill="1" applyBorder="1" applyAlignment="1" applyProtection="1">
      <alignment horizontal="center"/>
      <protection locked="0"/>
    </xf>
    <xf numFmtId="49" fontId="6" fillId="0" borderId="1" xfId="0" applyNumberFormat="1" applyFont="1" applyFill="1" applyBorder="1" applyAlignment="1" applyProtection="1">
      <alignment horizontal="left"/>
      <protection locked="0"/>
    </xf>
    <xf numFmtId="164" fontId="29" fillId="0" borderId="1" xfId="1" applyNumberFormat="1" applyFont="1" applyFill="1" applyBorder="1" applyAlignment="1" applyProtection="1">
      <alignment horizontal="center" vertical="center"/>
      <protection locked="0"/>
    </xf>
    <xf numFmtId="49" fontId="0" fillId="5" borderId="0" xfId="0" applyNumberFormat="1" applyFont="1" applyFill="1" applyBorder="1"/>
    <xf numFmtId="41" fontId="0" fillId="5" borderId="0" xfId="0" applyNumberFormat="1" applyFont="1" applyFill="1" applyBorder="1"/>
    <xf numFmtId="41" fontId="8" fillId="5" borderId="0" xfId="0" applyNumberFormat="1" applyFont="1" applyFill="1" applyBorder="1"/>
    <xf numFmtId="0" fontId="8" fillId="5" borderId="0" xfId="0" applyNumberFormat="1" applyFont="1" applyFill="1" applyBorder="1"/>
    <xf numFmtId="0" fontId="70" fillId="0" borderId="4" xfId="0" applyFont="1" applyBorder="1" applyAlignment="1">
      <alignment horizontal="center" wrapText="1"/>
    </xf>
    <xf numFmtId="0" fontId="2" fillId="3" borderId="1" xfId="0" applyFont="1" applyFill="1" applyBorder="1" applyAlignment="1">
      <alignment horizontal="center" vertical="center"/>
    </xf>
    <xf numFmtId="0" fontId="2" fillId="3" borderId="1" xfId="0" applyFont="1" applyFill="1" applyBorder="1" applyAlignment="1">
      <alignment horizontal="center" vertical="center" wrapText="1"/>
    </xf>
    <xf numFmtId="0" fontId="13" fillId="7" borderId="1" xfId="0" applyFont="1" applyFill="1" applyBorder="1" applyAlignment="1">
      <alignment horizontal="center" wrapText="1"/>
    </xf>
    <xf numFmtId="0" fontId="13" fillId="3" borderId="1" xfId="0" applyFont="1" applyFill="1" applyBorder="1" applyAlignment="1">
      <alignment horizontal="left" vertical="center" wrapText="1"/>
    </xf>
    <xf numFmtId="0" fontId="2" fillId="3" borderId="1" xfId="0" applyFont="1" applyFill="1" applyBorder="1" applyAlignment="1">
      <alignment horizontal="left"/>
    </xf>
    <xf numFmtId="0" fontId="12" fillId="2" borderId="2" xfId="0" applyNumberFormat="1" applyFont="1" applyFill="1" applyBorder="1" applyAlignment="1" applyProtection="1">
      <alignment horizontal="center" vertical="center" wrapText="1"/>
      <protection locked="0"/>
    </xf>
    <xf numFmtId="0" fontId="12" fillId="2" borderId="8" xfId="0" applyNumberFormat="1" applyFont="1" applyFill="1" applyBorder="1" applyAlignment="1" applyProtection="1">
      <alignment horizontal="center" vertical="center" wrapText="1"/>
      <protection locked="0"/>
    </xf>
    <xf numFmtId="14" fontId="63" fillId="0" borderId="4" xfId="1" applyNumberFormat="1" applyFont="1" applyFill="1" applyBorder="1" applyAlignment="1" applyProtection="1">
      <alignment horizontal="center" wrapText="1"/>
      <protection locked="0"/>
    </xf>
    <xf numFmtId="43" fontId="63" fillId="0" borderId="4" xfId="1" applyFont="1" applyFill="1" applyBorder="1" applyAlignment="1" applyProtection="1">
      <alignment horizontal="center" wrapText="1"/>
      <protection locked="0"/>
    </xf>
    <xf numFmtId="49" fontId="9" fillId="0" borderId="1" xfId="0" applyNumberFormat="1" applyFont="1" applyFill="1" applyBorder="1" applyAlignment="1" applyProtection="1">
      <alignment horizontal="center" vertical="center" wrapText="1"/>
      <protection locked="0"/>
    </xf>
    <xf numFmtId="49" fontId="9" fillId="2" borderId="2" xfId="0" applyNumberFormat="1" applyFont="1" applyFill="1" applyBorder="1" applyAlignment="1" applyProtection="1">
      <alignment horizontal="center" vertical="center" wrapText="1"/>
      <protection locked="0"/>
    </xf>
    <xf numFmtId="49" fontId="9" fillId="2" borderId="11" xfId="0" applyNumberFormat="1" applyFont="1" applyFill="1" applyBorder="1" applyAlignment="1" applyProtection="1">
      <alignment horizontal="center" vertical="center" wrapText="1"/>
      <protection locked="0"/>
    </xf>
    <xf numFmtId="0" fontId="9" fillId="2" borderId="3" xfId="0" applyNumberFormat="1" applyFont="1" applyFill="1" applyBorder="1" applyAlignment="1" applyProtection="1">
      <alignment horizontal="center" vertical="center" wrapText="1"/>
      <protection locked="0"/>
    </xf>
    <xf numFmtId="0" fontId="9" fillId="2" borderId="10" xfId="0" applyNumberFormat="1" applyFont="1" applyFill="1" applyBorder="1" applyAlignment="1" applyProtection="1">
      <alignment horizontal="center" vertical="center" wrapText="1"/>
      <protection locked="0"/>
    </xf>
    <xf numFmtId="0" fontId="9" fillId="2" borderId="9" xfId="0" applyNumberFormat="1" applyFont="1" applyFill="1" applyBorder="1" applyAlignment="1" applyProtection="1">
      <alignment horizontal="center" vertical="center" wrapText="1"/>
      <protection locked="0"/>
    </xf>
    <xf numFmtId="43" fontId="10" fillId="0" borderId="0" xfId="1" applyFont="1" applyFill="1" applyAlignment="1" applyProtection="1">
      <alignment horizontal="center" wrapText="1"/>
      <protection locked="0"/>
    </xf>
    <xf numFmtId="164" fontId="10" fillId="0" borderId="0" xfId="1" applyNumberFormat="1" applyFont="1" applyFill="1" applyAlignment="1" applyProtection="1">
      <alignment horizontal="center" wrapText="1"/>
      <protection locked="0"/>
    </xf>
    <xf numFmtId="0" fontId="10" fillId="0" borderId="0" xfId="0" applyNumberFormat="1" applyFont="1" applyFill="1" applyBorder="1" applyAlignment="1" applyProtection="1">
      <alignment horizontal="center" wrapText="1"/>
      <protection locked="0"/>
    </xf>
    <xf numFmtId="0" fontId="11" fillId="0" borderId="0" xfId="0" applyNumberFormat="1" applyFont="1" applyFill="1" applyBorder="1" applyAlignment="1" applyProtection="1">
      <alignment horizontal="center" wrapText="1"/>
      <protection locked="0"/>
    </xf>
    <xf numFmtId="14" fontId="63" fillId="0" borderId="4" xfId="1" applyNumberFormat="1" applyFont="1" applyFill="1" applyBorder="1" applyAlignment="1" applyProtection="1">
      <alignment horizontal="center" vertical="center" wrapText="1"/>
      <protection locked="0"/>
    </xf>
    <xf numFmtId="43" fontId="63" fillId="0" borderId="4" xfId="1" applyFont="1" applyFill="1" applyBorder="1" applyAlignment="1" applyProtection="1">
      <alignment horizontal="center" vertical="center" wrapText="1"/>
      <protection locked="0"/>
    </xf>
    <xf numFmtId="0" fontId="10" fillId="0" borderId="0" xfId="0" applyFont="1" applyAlignment="1">
      <alignment horizontal="center" wrapText="1"/>
    </xf>
    <xf numFmtId="49" fontId="9" fillId="2" borderId="1" xfId="0" applyNumberFormat="1" applyFont="1" applyFill="1" applyBorder="1" applyAlignment="1" applyProtection="1">
      <alignment horizontal="center" vertical="center" wrapText="1"/>
      <protection locked="0"/>
    </xf>
    <xf numFmtId="49" fontId="0" fillId="0" borderId="0" xfId="0" applyNumberFormat="1" applyFill="1" applyAlignment="1" applyProtection="1">
      <alignment horizontal="left" vertical="top" wrapText="1"/>
      <protection locked="0"/>
    </xf>
    <xf numFmtId="49" fontId="9" fillId="2" borderId="3" xfId="0" applyNumberFormat="1" applyFont="1" applyFill="1" applyBorder="1" applyAlignment="1" applyProtection="1">
      <alignment horizontal="center" vertical="center" wrapText="1"/>
      <protection locked="0"/>
    </xf>
    <xf numFmtId="49" fontId="9" fillId="2" borderId="10" xfId="0" applyNumberFormat="1" applyFont="1" applyFill="1" applyBorder="1" applyAlignment="1" applyProtection="1">
      <alignment horizontal="center" vertical="center" wrapText="1"/>
      <protection locked="0"/>
    </xf>
    <xf numFmtId="49" fontId="9" fillId="2" borderId="9" xfId="0" applyNumberFormat="1" applyFont="1" applyFill="1" applyBorder="1" applyAlignment="1" applyProtection="1">
      <alignment horizontal="center" vertical="center" wrapText="1"/>
      <protection locked="0"/>
    </xf>
    <xf numFmtId="49" fontId="10" fillId="0" borderId="0" xfId="0" applyNumberFormat="1" applyFont="1" applyFill="1" applyBorder="1" applyAlignment="1" applyProtection="1">
      <alignment horizontal="center" vertical="center" wrapText="1"/>
      <protection locked="0"/>
    </xf>
    <xf numFmtId="1" fontId="9" fillId="2" borderId="12" xfId="0" applyNumberFormat="1" applyFont="1" applyFill="1" applyBorder="1" applyAlignment="1" applyProtection="1">
      <alignment horizontal="center" vertical="center" wrapText="1"/>
      <protection locked="0"/>
    </xf>
    <xf numFmtId="1" fontId="9" fillId="2" borderId="13" xfId="0" applyNumberFormat="1" applyFont="1" applyFill="1" applyBorder="1" applyAlignment="1" applyProtection="1">
      <alignment horizontal="center" vertical="center" wrapText="1"/>
      <protection locked="0"/>
    </xf>
    <xf numFmtId="1" fontId="9" fillId="2" borderId="7" xfId="0" applyNumberFormat="1" applyFont="1" applyFill="1" applyBorder="1" applyAlignment="1" applyProtection="1">
      <alignment horizontal="center" vertical="center" wrapText="1"/>
      <protection locked="0"/>
    </xf>
    <xf numFmtId="43" fontId="0" fillId="0" borderId="0" xfId="1" applyFont="1" applyFill="1" applyBorder="1" applyAlignment="1" applyProtection="1">
      <alignment horizontal="left" vertical="top" wrapText="1"/>
      <protection locked="0"/>
    </xf>
    <xf numFmtId="49" fontId="51" fillId="0" borderId="5" xfId="0" applyNumberFormat="1" applyFont="1" applyFill="1" applyBorder="1" applyAlignment="1" applyProtection="1">
      <alignment horizontal="right"/>
      <protection locked="0"/>
    </xf>
    <xf numFmtId="49" fontId="9" fillId="2" borderId="8" xfId="0" applyNumberFormat="1" applyFont="1" applyFill="1" applyBorder="1" applyAlignment="1" applyProtection="1">
      <alignment horizontal="center" vertical="center" wrapText="1"/>
      <protection locked="0"/>
    </xf>
    <xf numFmtId="49" fontId="71" fillId="2" borderId="1" xfId="0" applyNumberFormat="1" applyFont="1" applyFill="1" applyBorder="1" applyAlignment="1" applyProtection="1">
      <alignment horizontal="center" vertical="center" wrapText="1"/>
      <protection locked="0"/>
    </xf>
    <xf numFmtId="49" fontId="13" fillId="0" borderId="5" xfId="0" applyNumberFormat="1" applyFont="1" applyBorder="1" applyAlignment="1" applyProtection="1">
      <alignment horizontal="center" vertical="center" wrapText="1"/>
    </xf>
    <xf numFmtId="49" fontId="13" fillId="0" borderId="5" xfId="0" applyNumberFormat="1" applyFont="1" applyBorder="1" applyAlignment="1" applyProtection="1">
      <alignment horizontal="center" vertical="center"/>
    </xf>
    <xf numFmtId="49" fontId="6" fillId="0" borderId="2" xfId="0" applyNumberFormat="1" applyFont="1" applyBorder="1" applyAlignment="1">
      <alignment horizontal="center" vertical="center" wrapText="1"/>
    </xf>
    <xf numFmtId="49" fontId="6" fillId="0" borderId="8" xfId="0" applyNumberFormat="1" applyFont="1" applyBorder="1" applyAlignment="1">
      <alignment horizontal="center" vertical="center" wrapText="1"/>
    </xf>
    <xf numFmtId="0" fontId="21" fillId="0" borderId="4" xfId="0" applyNumberFormat="1" applyFont="1" applyBorder="1" applyAlignment="1" applyProtection="1">
      <alignment horizontal="justify" vertical="center" wrapText="1"/>
    </xf>
    <xf numFmtId="43" fontId="0" fillId="0" borderId="0" xfId="1" applyFont="1" applyFill="1" applyBorder="1" applyAlignment="1">
      <alignment horizontal="left" vertical="top" wrapText="1"/>
    </xf>
    <xf numFmtId="49" fontId="9" fillId="0" borderId="1" xfId="0" applyNumberFormat="1" applyFont="1" applyFill="1" applyBorder="1" applyAlignment="1" applyProtection="1">
      <alignment horizontal="center" vertical="center" wrapText="1"/>
    </xf>
    <xf numFmtId="49" fontId="9" fillId="2" borderId="1" xfId="0" applyNumberFormat="1" applyFont="1" applyFill="1" applyBorder="1" applyAlignment="1" applyProtection="1">
      <alignment horizontal="center" vertical="center" wrapText="1"/>
    </xf>
    <xf numFmtId="49" fontId="0" fillId="0" borderId="0" xfId="0" applyNumberFormat="1" applyFill="1" applyAlignment="1">
      <alignment horizontal="left" vertical="top" wrapText="1"/>
    </xf>
    <xf numFmtId="49" fontId="51" fillId="0" borderId="5" xfId="0" applyNumberFormat="1" applyFont="1" applyFill="1" applyBorder="1" applyAlignment="1">
      <alignment horizontal="right"/>
    </xf>
    <xf numFmtId="0" fontId="9" fillId="2" borderId="3" xfId="0" applyNumberFormat="1" applyFont="1" applyFill="1" applyBorder="1" applyAlignment="1" applyProtection="1">
      <alignment horizontal="center" vertical="center" wrapText="1"/>
    </xf>
    <xf numFmtId="0" fontId="9" fillId="2" borderId="10" xfId="0" applyNumberFormat="1" applyFont="1" applyFill="1" applyBorder="1" applyAlignment="1" applyProtection="1">
      <alignment horizontal="center" vertical="center" wrapText="1"/>
    </xf>
    <xf numFmtId="0" fontId="9" fillId="2" borderId="9" xfId="0" applyNumberFormat="1" applyFont="1" applyFill="1" applyBorder="1" applyAlignment="1" applyProtection="1">
      <alignment horizontal="center" vertical="center" wrapText="1"/>
    </xf>
    <xf numFmtId="1" fontId="9" fillId="2" borderId="3" xfId="0" applyNumberFormat="1" applyFont="1" applyFill="1" applyBorder="1" applyAlignment="1" applyProtection="1">
      <alignment horizontal="center" vertical="center" wrapText="1"/>
    </xf>
    <xf numFmtId="1" fontId="9" fillId="2" borderId="10" xfId="0" applyNumberFormat="1" applyFont="1" applyFill="1" applyBorder="1" applyAlignment="1" applyProtection="1">
      <alignment horizontal="center" vertical="center" wrapText="1"/>
    </xf>
    <xf numFmtId="1" fontId="9" fillId="2" borderId="9" xfId="0" applyNumberFormat="1" applyFont="1" applyFill="1" applyBorder="1" applyAlignment="1" applyProtection="1">
      <alignment horizontal="center" vertical="center" wrapText="1"/>
    </xf>
    <xf numFmtId="49" fontId="9" fillId="2" borderId="3" xfId="0" applyNumberFormat="1" applyFont="1" applyFill="1" applyBorder="1" applyAlignment="1" applyProtection="1">
      <alignment horizontal="center" vertical="center" wrapText="1"/>
    </xf>
    <xf numFmtId="49" fontId="9" fillId="2" borderId="10" xfId="0" applyNumberFormat="1" applyFont="1" applyFill="1" applyBorder="1" applyAlignment="1" applyProtection="1">
      <alignment horizontal="center" vertical="center" wrapText="1"/>
    </xf>
    <xf numFmtId="49" fontId="9" fillId="2" borderId="2" xfId="0" applyNumberFormat="1" applyFont="1" applyFill="1" applyBorder="1" applyAlignment="1" applyProtection="1">
      <alignment horizontal="center" vertical="center" wrapText="1"/>
    </xf>
    <xf numFmtId="49" fontId="9" fillId="2" borderId="11" xfId="0" applyNumberFormat="1" applyFont="1" applyFill="1" applyBorder="1" applyAlignment="1" applyProtection="1">
      <alignment horizontal="center" vertical="center" wrapText="1"/>
    </xf>
    <xf numFmtId="43" fontId="10" fillId="0" borderId="0" xfId="1" applyFont="1" applyFill="1" applyAlignment="1" applyProtection="1">
      <alignment horizontal="center" wrapText="1"/>
    </xf>
    <xf numFmtId="49" fontId="9" fillId="0" borderId="2" xfId="0" applyNumberFormat="1" applyFont="1" applyFill="1" applyBorder="1" applyAlignment="1" applyProtection="1">
      <alignment horizontal="center" vertical="center" wrapText="1"/>
    </xf>
    <xf numFmtId="14" fontId="63" fillId="0" borderId="4" xfId="1" applyNumberFormat="1" applyFont="1" applyFill="1" applyBorder="1" applyAlignment="1" applyProtection="1">
      <alignment horizontal="center" vertical="center" wrapText="1"/>
    </xf>
    <xf numFmtId="43" fontId="63" fillId="0" borderId="4" xfId="1" applyFont="1" applyFill="1" applyBorder="1" applyAlignment="1" applyProtection="1">
      <alignment horizontal="center" vertical="center" wrapText="1"/>
    </xf>
    <xf numFmtId="49" fontId="71" fillId="2" borderId="1" xfId="0" applyNumberFormat="1" applyFont="1" applyFill="1" applyBorder="1" applyAlignment="1" applyProtection="1">
      <alignment horizontal="center" vertical="center" wrapText="1"/>
    </xf>
    <xf numFmtId="0" fontId="10" fillId="0" borderId="0" xfId="0" applyFont="1" applyAlignment="1" applyProtection="1">
      <alignment horizontal="center" wrapText="1"/>
    </xf>
    <xf numFmtId="0" fontId="10" fillId="0" borderId="0" xfId="0" applyNumberFormat="1" applyFont="1" applyFill="1" applyBorder="1" applyAlignment="1" applyProtection="1">
      <alignment horizontal="center" wrapText="1"/>
    </xf>
    <xf numFmtId="0" fontId="11" fillId="0" borderId="0" xfId="0" applyNumberFormat="1" applyFont="1" applyFill="1" applyBorder="1" applyAlignment="1" applyProtection="1">
      <alignment horizontal="center" wrapText="1"/>
    </xf>
    <xf numFmtId="164" fontId="10" fillId="0" borderId="0" xfId="1" applyNumberFormat="1" applyFont="1" applyFill="1" applyAlignment="1" applyProtection="1">
      <alignment horizontal="center" wrapText="1"/>
    </xf>
    <xf numFmtId="14" fontId="63" fillId="0" borderId="4" xfId="1" applyNumberFormat="1" applyFont="1" applyFill="1" applyBorder="1" applyAlignment="1" applyProtection="1">
      <alignment horizontal="center" wrapText="1"/>
    </xf>
    <xf numFmtId="43" fontId="63" fillId="0" borderId="4" xfId="1" applyFont="1" applyFill="1" applyBorder="1" applyAlignment="1" applyProtection="1">
      <alignment horizontal="center" wrapText="1"/>
    </xf>
    <xf numFmtId="0" fontId="12" fillId="2" borderId="2" xfId="0" applyNumberFormat="1" applyFont="1" applyFill="1" applyBorder="1" applyAlignment="1" applyProtection="1">
      <alignment horizontal="center" vertical="center" wrapText="1"/>
    </xf>
    <xf numFmtId="0" fontId="12" fillId="2" borderId="8" xfId="0" applyNumberFormat="1" applyFont="1" applyFill="1" applyBorder="1" applyAlignment="1" applyProtection="1">
      <alignment horizontal="center" vertical="center" wrapText="1"/>
    </xf>
    <xf numFmtId="49" fontId="12" fillId="2" borderId="2" xfId="0" applyNumberFormat="1" applyFont="1" applyFill="1" applyBorder="1" applyAlignment="1" applyProtection="1">
      <alignment horizontal="center" vertical="center" wrapText="1"/>
    </xf>
    <xf numFmtId="49" fontId="12" fillId="2" borderId="11" xfId="0" applyNumberFormat="1" applyFont="1" applyFill="1" applyBorder="1" applyAlignment="1" applyProtection="1">
      <alignment horizontal="center" vertical="center" wrapText="1"/>
    </xf>
    <xf numFmtId="49" fontId="11" fillId="0" borderId="4" xfId="0" applyNumberFormat="1" applyFont="1" applyFill="1" applyBorder="1" applyAlignment="1">
      <alignment horizontal="center" wrapText="1"/>
    </xf>
    <xf numFmtId="49" fontId="11" fillId="0" borderId="0" xfId="0" applyNumberFormat="1" applyFont="1" applyFill="1" applyBorder="1" applyAlignment="1">
      <alignment horizontal="center" wrapText="1"/>
    </xf>
    <xf numFmtId="49" fontId="11" fillId="0" borderId="4" xfId="0" applyNumberFormat="1" applyFont="1" applyFill="1" applyBorder="1" applyAlignment="1">
      <alignment horizontal="center" vertical="center" wrapText="1"/>
    </xf>
    <xf numFmtId="49" fontId="11" fillId="0" borderId="0" xfId="0" applyNumberFormat="1" applyFont="1" applyFill="1" applyBorder="1" applyAlignment="1">
      <alignment horizontal="center" vertical="center" wrapText="1"/>
    </xf>
    <xf numFmtId="1" fontId="23" fillId="2" borderId="3" xfId="0" applyNumberFormat="1" applyFont="1" applyFill="1" applyBorder="1" applyAlignment="1">
      <alignment horizontal="center" vertical="center" wrapText="1"/>
    </xf>
    <xf numFmtId="1" fontId="23" fillId="2" borderId="10" xfId="0" applyNumberFormat="1" applyFont="1" applyFill="1" applyBorder="1" applyAlignment="1">
      <alignment horizontal="center" vertical="center" wrapText="1"/>
    </xf>
    <xf numFmtId="1" fontId="23" fillId="2" borderId="9" xfId="0" applyNumberFormat="1" applyFont="1" applyFill="1" applyBorder="1" applyAlignment="1">
      <alignment horizontal="center" vertical="center" wrapText="1"/>
    </xf>
    <xf numFmtId="49" fontId="23" fillId="2" borderId="3" xfId="0" applyNumberFormat="1" applyFont="1" applyFill="1" applyBorder="1" applyAlignment="1">
      <alignment horizontal="center" vertical="center" wrapText="1"/>
    </xf>
    <xf numFmtId="49" fontId="23" fillId="2" borderId="10" xfId="0" applyNumberFormat="1" applyFont="1" applyFill="1" applyBorder="1" applyAlignment="1">
      <alignment horizontal="center" vertical="center" wrapText="1"/>
    </xf>
    <xf numFmtId="49" fontId="23" fillId="2" borderId="9" xfId="0" applyNumberFormat="1" applyFont="1" applyFill="1" applyBorder="1" applyAlignment="1">
      <alignment horizontal="center" vertical="center" wrapText="1"/>
    </xf>
    <xf numFmtId="49" fontId="23" fillId="2" borderId="3" xfId="0" applyNumberFormat="1" applyFont="1" applyFill="1" applyBorder="1" applyAlignment="1" applyProtection="1">
      <alignment horizontal="center" vertical="center" wrapText="1"/>
    </xf>
    <xf numFmtId="49" fontId="23" fillId="2" borderId="10" xfId="0" applyNumberFormat="1" applyFont="1" applyFill="1" applyBorder="1" applyAlignment="1" applyProtection="1">
      <alignment horizontal="center" vertical="center" wrapText="1"/>
    </xf>
    <xf numFmtId="49" fontId="23" fillId="2" borderId="9" xfId="0" applyNumberFormat="1" applyFont="1" applyFill="1" applyBorder="1" applyAlignment="1" applyProtection="1">
      <alignment horizontal="center" vertical="center" wrapText="1"/>
    </xf>
    <xf numFmtId="49" fontId="23" fillId="2" borderId="2" xfId="0" applyNumberFormat="1" applyFont="1" applyFill="1" applyBorder="1" applyAlignment="1" applyProtection="1">
      <alignment horizontal="center" vertical="center" wrapText="1"/>
    </xf>
    <xf numFmtId="49" fontId="23" fillId="2" borderId="11" xfId="0" applyNumberFormat="1" applyFont="1" applyFill="1" applyBorder="1" applyAlignment="1" applyProtection="1">
      <alignment horizontal="center" vertical="center" wrapText="1"/>
    </xf>
    <xf numFmtId="49" fontId="23" fillId="2" borderId="8" xfId="0" applyNumberFormat="1" applyFont="1" applyFill="1" applyBorder="1" applyAlignment="1" applyProtection="1">
      <alignment horizontal="center" vertical="center" wrapText="1"/>
    </xf>
    <xf numFmtId="49" fontId="23" fillId="0" borderId="3" xfId="0" applyNumberFormat="1" applyFont="1" applyFill="1" applyBorder="1" applyAlignment="1">
      <alignment horizontal="center" vertical="center" wrapText="1"/>
    </xf>
    <xf numFmtId="49" fontId="23" fillId="0" borderId="10" xfId="0" applyNumberFormat="1" applyFont="1" applyFill="1" applyBorder="1" applyAlignment="1">
      <alignment horizontal="center" vertical="center" wrapText="1"/>
    </xf>
    <xf numFmtId="49" fontId="23" fillId="0" borderId="9" xfId="0" applyNumberFormat="1" applyFont="1" applyFill="1" applyBorder="1" applyAlignment="1">
      <alignment horizontal="center" vertical="center" wrapText="1"/>
    </xf>
    <xf numFmtId="49" fontId="23" fillId="4" borderId="1" xfId="0" applyNumberFormat="1" applyFont="1" applyFill="1" applyBorder="1" applyAlignment="1" applyProtection="1">
      <alignment horizontal="center" vertical="center" wrapText="1"/>
    </xf>
    <xf numFmtId="0" fontId="23" fillId="2" borderId="14" xfId="0" applyNumberFormat="1" applyFont="1" applyFill="1" applyBorder="1" applyAlignment="1">
      <alignment horizontal="center" vertical="center" wrapText="1"/>
    </xf>
    <xf numFmtId="0" fontId="23" fillId="2" borderId="12" xfId="0" applyNumberFormat="1" applyFont="1" applyFill="1" applyBorder="1" applyAlignment="1">
      <alignment horizontal="center" vertical="center" wrapText="1"/>
    </xf>
    <xf numFmtId="0" fontId="23" fillId="2" borderId="15" xfId="0" applyNumberFormat="1" applyFont="1" applyFill="1" applyBorder="1" applyAlignment="1">
      <alignment horizontal="center" vertical="center" wrapText="1"/>
    </xf>
    <xf numFmtId="0" fontId="23" fillId="2" borderId="13" xfId="0" applyNumberFormat="1" applyFont="1" applyFill="1" applyBorder="1" applyAlignment="1">
      <alignment horizontal="center" vertical="center" wrapText="1"/>
    </xf>
    <xf numFmtId="0" fontId="23" fillId="2" borderId="6" xfId="0" applyNumberFormat="1" applyFont="1" applyFill="1" applyBorder="1" applyAlignment="1">
      <alignment horizontal="center" vertical="center" wrapText="1"/>
    </xf>
    <xf numFmtId="0" fontId="23" fillId="2" borderId="7" xfId="0" applyNumberFormat="1" applyFont="1" applyFill="1" applyBorder="1" applyAlignment="1">
      <alignment horizontal="center" vertical="center" wrapText="1"/>
    </xf>
    <xf numFmtId="0" fontId="23" fillId="2" borderId="3" xfId="0" applyNumberFormat="1" applyFont="1" applyFill="1" applyBorder="1" applyAlignment="1">
      <alignment horizontal="center" vertical="center" wrapText="1"/>
    </xf>
    <xf numFmtId="0" fontId="23" fillId="2" borderId="10" xfId="0" applyNumberFormat="1" applyFont="1" applyFill="1" applyBorder="1" applyAlignment="1">
      <alignment horizontal="center" vertical="center" wrapText="1"/>
    </xf>
    <xf numFmtId="0" fontId="23" fillId="2" borderId="9" xfId="0" applyNumberFormat="1" applyFont="1" applyFill="1" applyBorder="1" applyAlignment="1">
      <alignment horizontal="center" vertical="center" wrapText="1"/>
    </xf>
    <xf numFmtId="49" fontId="10" fillId="0" borderId="0" xfId="0" applyNumberFormat="1" applyFont="1" applyFill="1" applyBorder="1" applyAlignment="1">
      <alignment horizontal="center" vertical="top" wrapText="1"/>
    </xf>
    <xf numFmtId="49" fontId="0" fillId="0" borderId="0" xfId="0" applyNumberFormat="1" applyFill="1" applyBorder="1" applyAlignment="1">
      <alignment horizontal="left" vertical="top" wrapText="1"/>
    </xf>
    <xf numFmtId="49" fontId="0" fillId="0" borderId="0" xfId="0" applyNumberFormat="1" applyFont="1" applyFill="1" applyBorder="1" applyAlignment="1">
      <alignment horizontal="left" vertical="top" wrapText="1"/>
    </xf>
    <xf numFmtId="49" fontId="0" fillId="0" borderId="5" xfId="0" applyNumberFormat="1" applyFont="1" applyFill="1" applyBorder="1" applyAlignment="1">
      <alignment horizontal="right"/>
    </xf>
    <xf numFmtId="1" fontId="23" fillId="2" borderId="2" xfId="0" applyNumberFormat="1" applyFont="1" applyFill="1" applyBorder="1" applyAlignment="1">
      <alignment horizontal="center" vertical="center"/>
    </xf>
    <xf numFmtId="1" fontId="23" fillId="2" borderId="11" xfId="0" applyNumberFormat="1" applyFont="1" applyFill="1" applyBorder="1" applyAlignment="1">
      <alignment horizontal="center" vertical="center"/>
    </xf>
    <xf numFmtId="1" fontId="23" fillId="2" borderId="8" xfId="0" applyNumberFormat="1" applyFont="1" applyFill="1" applyBorder="1" applyAlignment="1">
      <alignment horizontal="center" vertical="center"/>
    </xf>
    <xf numFmtId="49" fontId="13" fillId="0" borderId="5" xfId="0" applyNumberFormat="1" applyFont="1" applyBorder="1" applyAlignment="1">
      <alignment horizontal="center" vertical="center" wrapText="1"/>
    </xf>
    <xf numFmtId="49" fontId="13" fillId="0" borderId="5" xfId="0" applyNumberFormat="1" applyFont="1" applyBorder="1" applyAlignment="1">
      <alignment horizontal="center" vertical="center"/>
    </xf>
    <xf numFmtId="49" fontId="7" fillId="0" borderId="2" xfId="0" applyNumberFormat="1" applyFont="1" applyBorder="1" applyAlignment="1">
      <alignment horizontal="center" vertical="center" wrapText="1"/>
    </xf>
    <xf numFmtId="49" fontId="7" fillId="0" borderId="8" xfId="0" applyNumberFormat="1" applyFont="1" applyBorder="1" applyAlignment="1">
      <alignment horizontal="center" vertical="center" wrapText="1"/>
    </xf>
    <xf numFmtId="0" fontId="21" fillId="0" borderId="4" xfId="0" applyNumberFormat="1" applyFont="1" applyBorder="1" applyAlignment="1">
      <alignment horizontal="left" vertical="center" wrapText="1"/>
    </xf>
    <xf numFmtId="49" fontId="73" fillId="0" borderId="0" xfId="0" applyNumberFormat="1" applyFont="1" applyAlignment="1">
      <alignment horizontal="left" wrapText="1"/>
    </xf>
    <xf numFmtId="49" fontId="0" fillId="0" borderId="0" xfId="0" applyNumberFormat="1" applyFill="1" applyAlignment="1" applyProtection="1">
      <alignment horizontal="left" vertical="top" wrapText="1"/>
    </xf>
    <xf numFmtId="0" fontId="9" fillId="2" borderId="1" xfId="0" applyNumberFormat="1" applyFont="1" applyFill="1" applyBorder="1" applyAlignment="1" applyProtection="1">
      <alignment horizontal="center" vertical="center" wrapText="1"/>
    </xf>
    <xf numFmtId="43" fontId="0" fillId="0" borderId="0" xfId="1" applyFont="1" applyFill="1" applyBorder="1" applyAlignment="1" applyProtection="1">
      <alignment horizontal="left" vertical="top" wrapText="1"/>
    </xf>
    <xf numFmtId="49" fontId="51" fillId="0" borderId="5" xfId="0" applyNumberFormat="1" applyFont="1" applyFill="1" applyBorder="1" applyAlignment="1" applyProtection="1">
      <alignment horizontal="right"/>
    </xf>
    <xf numFmtId="49" fontId="9" fillId="4" borderId="1" xfId="0" applyNumberFormat="1" applyFont="1" applyFill="1" applyBorder="1" applyAlignment="1" applyProtection="1">
      <alignment horizontal="center" vertical="center" wrapText="1"/>
    </xf>
    <xf numFmtId="49" fontId="9" fillId="2" borderId="8" xfId="0" applyNumberFormat="1" applyFont="1" applyFill="1" applyBorder="1" applyAlignment="1" applyProtection="1">
      <alignment horizontal="center" vertical="center" wrapText="1"/>
    </xf>
    <xf numFmtId="49" fontId="23" fillId="0" borderId="1" xfId="0" applyNumberFormat="1" applyFont="1" applyFill="1" applyBorder="1" applyAlignment="1" applyProtection="1">
      <alignment horizontal="center" vertical="center" wrapText="1"/>
    </xf>
    <xf numFmtId="1" fontId="23" fillId="0" borderId="2" xfId="0" applyNumberFormat="1" applyFont="1" applyFill="1" applyBorder="1" applyAlignment="1">
      <alignment horizontal="center" vertical="center"/>
    </xf>
    <xf numFmtId="1" fontId="23" fillId="0" borderId="11" xfId="0" applyNumberFormat="1" applyFont="1" applyFill="1" applyBorder="1" applyAlignment="1">
      <alignment horizontal="center" vertical="center"/>
    </xf>
    <xf numFmtId="0" fontId="23" fillId="0" borderId="14" xfId="0" applyNumberFormat="1" applyFont="1" applyFill="1" applyBorder="1" applyAlignment="1">
      <alignment horizontal="center" vertical="center" wrapText="1"/>
    </xf>
    <xf numFmtId="0" fontId="23" fillId="0" borderId="12" xfId="0" applyNumberFormat="1" applyFont="1" applyFill="1" applyBorder="1" applyAlignment="1">
      <alignment horizontal="center" vertical="center" wrapText="1"/>
    </xf>
    <xf numFmtId="0" fontId="23" fillId="0" borderId="15" xfId="0" applyNumberFormat="1" applyFont="1" applyFill="1" applyBorder="1" applyAlignment="1">
      <alignment horizontal="center" vertical="center" wrapText="1"/>
    </xf>
    <xf numFmtId="0" fontId="23" fillId="0" borderId="13" xfId="0" applyNumberFormat="1" applyFont="1" applyFill="1" applyBorder="1" applyAlignment="1">
      <alignment horizontal="center" vertical="center" wrapText="1"/>
    </xf>
    <xf numFmtId="0" fontId="23" fillId="0" borderId="6" xfId="0" applyNumberFormat="1" applyFont="1" applyFill="1" applyBorder="1" applyAlignment="1">
      <alignment horizontal="center" vertical="center" wrapText="1"/>
    </xf>
    <xf numFmtId="0" fontId="23" fillId="0" borderId="7" xfId="0" applyNumberFormat="1" applyFont="1" applyFill="1" applyBorder="1" applyAlignment="1">
      <alignment horizontal="center" vertical="center" wrapText="1"/>
    </xf>
    <xf numFmtId="49" fontId="23" fillId="2" borderId="14" xfId="0" applyNumberFormat="1" applyFont="1" applyFill="1" applyBorder="1" applyAlignment="1" applyProtection="1">
      <alignment horizontal="center" vertical="center" wrapText="1"/>
    </xf>
    <xf numFmtId="49" fontId="23" fillId="2" borderId="12" xfId="0" applyNumberFormat="1" applyFont="1" applyFill="1" applyBorder="1" applyAlignment="1" applyProtection="1">
      <alignment horizontal="center" vertical="center" wrapText="1"/>
    </xf>
    <xf numFmtId="49" fontId="23" fillId="0" borderId="1" xfId="0" applyNumberFormat="1" applyFont="1" applyFill="1" applyBorder="1" applyAlignment="1">
      <alignment horizontal="center" vertical="center" wrapText="1"/>
    </xf>
    <xf numFmtId="1" fontId="23" fillId="2" borderId="1" xfId="0" applyNumberFormat="1" applyFont="1" applyFill="1" applyBorder="1" applyAlignment="1">
      <alignment horizontal="center" vertical="center" wrapText="1"/>
    </xf>
    <xf numFmtId="49" fontId="23" fillId="0" borderId="2" xfId="0" applyNumberFormat="1" applyFont="1" applyFill="1" applyBorder="1" applyAlignment="1" applyProtection="1">
      <alignment horizontal="center" vertical="center" wrapText="1"/>
    </xf>
    <xf numFmtId="49" fontId="23" fillId="0" borderId="11" xfId="0" applyNumberFormat="1" applyFont="1" applyFill="1" applyBorder="1" applyAlignment="1" applyProtection="1">
      <alignment horizontal="center" vertical="center" wrapText="1"/>
    </xf>
    <xf numFmtId="49" fontId="23" fillId="0" borderId="8" xfId="0" applyNumberFormat="1" applyFont="1" applyFill="1" applyBorder="1" applyAlignment="1" applyProtection="1">
      <alignment horizontal="center" vertical="center" wrapText="1"/>
    </xf>
    <xf numFmtId="0" fontId="10" fillId="0" borderId="0" xfId="0" applyNumberFormat="1" applyFont="1" applyFill="1" applyAlignment="1" applyProtection="1">
      <alignment horizontal="center" wrapText="1"/>
    </xf>
    <xf numFmtId="0" fontId="9" fillId="2" borderId="3" xfId="0" applyNumberFormat="1" applyFont="1" applyFill="1" applyBorder="1" applyAlignment="1">
      <alignment horizontal="center" vertical="center" wrapText="1"/>
    </xf>
    <xf numFmtId="0" fontId="9" fillId="2" borderId="10" xfId="0" applyNumberFormat="1" applyFont="1" applyFill="1" applyBorder="1" applyAlignment="1">
      <alignment horizontal="center" vertical="center" wrapText="1"/>
    </xf>
    <xf numFmtId="0" fontId="9" fillId="2" borderId="9" xfId="0" applyNumberFormat="1" applyFont="1" applyFill="1" applyBorder="1" applyAlignment="1">
      <alignment horizontal="center" vertical="center" wrapText="1"/>
    </xf>
    <xf numFmtId="49" fontId="9" fillId="2" borderId="1" xfId="0" applyNumberFormat="1" applyFont="1" applyFill="1" applyBorder="1" applyAlignment="1">
      <alignment horizontal="center" vertical="center" wrapText="1"/>
    </xf>
    <xf numFmtId="0" fontId="12" fillId="2" borderId="2" xfId="0" applyNumberFormat="1" applyFont="1" applyFill="1" applyBorder="1" applyAlignment="1">
      <alignment horizontal="center" vertical="center" wrapText="1"/>
    </xf>
    <xf numFmtId="0" fontId="12" fillId="2" borderId="8" xfId="0" applyNumberFormat="1" applyFont="1" applyFill="1" applyBorder="1" applyAlignment="1">
      <alignment horizontal="center" vertical="center" wrapText="1"/>
    </xf>
    <xf numFmtId="49" fontId="9" fillId="0" borderId="2" xfId="0" applyNumberFormat="1" applyFont="1" applyFill="1" applyBorder="1" applyAlignment="1">
      <alignment horizontal="center" vertical="center" wrapText="1"/>
    </xf>
    <xf numFmtId="43" fontId="1" fillId="0" borderId="0" xfId="1" applyFont="1" applyFill="1" applyBorder="1" applyAlignment="1">
      <alignment horizontal="left" vertical="center" wrapText="1"/>
    </xf>
    <xf numFmtId="49" fontId="9" fillId="0" borderId="1" xfId="0" applyNumberFormat="1" applyFont="1" applyFill="1" applyBorder="1" applyAlignment="1">
      <alignment horizontal="center" vertical="center" wrapText="1"/>
    </xf>
    <xf numFmtId="49" fontId="71" fillId="2" borderId="1" xfId="0" applyNumberFormat="1" applyFont="1" applyFill="1" applyBorder="1" applyAlignment="1">
      <alignment horizontal="center" vertical="center" wrapText="1"/>
    </xf>
    <xf numFmtId="1" fontId="9" fillId="2" borderId="3" xfId="0" applyNumberFormat="1" applyFont="1" applyFill="1" applyBorder="1" applyAlignment="1">
      <alignment horizontal="center" vertical="center" wrapText="1"/>
    </xf>
    <xf numFmtId="1" fontId="9" fillId="2" borderId="10" xfId="0" applyNumberFormat="1" applyFont="1" applyFill="1" applyBorder="1" applyAlignment="1">
      <alignment horizontal="center" vertical="center" wrapText="1"/>
    </xf>
    <xf numFmtId="1" fontId="9" fillId="2" borderId="9" xfId="0" applyNumberFormat="1" applyFont="1" applyFill="1" applyBorder="1" applyAlignment="1">
      <alignment horizontal="center" vertical="center" wrapText="1"/>
    </xf>
    <xf numFmtId="0" fontId="9" fillId="2" borderId="1" xfId="0" applyNumberFormat="1" applyFont="1" applyFill="1" applyBorder="1" applyAlignment="1">
      <alignment horizontal="center" vertical="center" wrapText="1"/>
    </xf>
    <xf numFmtId="49" fontId="0" fillId="3" borderId="0" xfId="0" applyNumberFormat="1" applyFill="1" applyAlignment="1">
      <alignment horizontal="left" vertical="top" wrapText="1"/>
    </xf>
    <xf numFmtId="49" fontId="0" fillId="3" borderId="0" xfId="0" applyNumberFormat="1" applyFill="1" applyBorder="1" applyAlignment="1">
      <alignment horizontal="left" vertical="top" wrapText="1"/>
    </xf>
    <xf numFmtId="49" fontId="17" fillId="3" borderId="5" xfId="0" applyNumberFormat="1" applyFont="1" applyFill="1" applyBorder="1" applyAlignment="1">
      <alignment horizontal="right"/>
    </xf>
    <xf numFmtId="49" fontId="10" fillId="3" borderId="0" xfId="0" applyNumberFormat="1" applyFont="1" applyFill="1" applyBorder="1" applyAlignment="1">
      <alignment horizontal="center" vertical="top" wrapText="1"/>
    </xf>
    <xf numFmtId="49" fontId="23" fillId="3" borderId="1" xfId="0" applyNumberFormat="1" applyFont="1" applyFill="1" applyBorder="1" applyAlignment="1">
      <alignment horizontal="center" vertical="center" wrapText="1"/>
    </xf>
    <xf numFmtId="49" fontId="23" fillId="3" borderId="3" xfId="0" applyNumberFormat="1" applyFont="1" applyFill="1" applyBorder="1" applyAlignment="1">
      <alignment horizontal="center" vertical="center" wrapText="1"/>
    </xf>
    <xf numFmtId="49" fontId="23" fillId="3" borderId="10" xfId="0" applyNumberFormat="1" applyFont="1" applyFill="1" applyBorder="1" applyAlignment="1">
      <alignment horizontal="center" vertical="center" wrapText="1"/>
    </xf>
    <xf numFmtId="49" fontId="23" fillId="3" borderId="9" xfId="0" applyNumberFormat="1" applyFont="1" applyFill="1" applyBorder="1" applyAlignment="1">
      <alignment horizontal="center" vertical="center" wrapText="1"/>
    </xf>
    <xf numFmtId="49" fontId="23" fillId="3" borderId="1" xfId="0" applyNumberFormat="1" applyFont="1" applyFill="1" applyBorder="1" applyAlignment="1" applyProtection="1">
      <alignment horizontal="center" vertical="center" wrapText="1"/>
    </xf>
    <xf numFmtId="49" fontId="23" fillId="3" borderId="2" xfId="0" applyNumberFormat="1" applyFont="1" applyFill="1" applyBorder="1" applyAlignment="1" applyProtection="1">
      <alignment horizontal="center" vertical="center" wrapText="1"/>
    </xf>
    <xf numFmtId="49" fontId="23" fillId="3" borderId="8" xfId="0" applyNumberFormat="1" applyFont="1" applyFill="1" applyBorder="1" applyAlignment="1" applyProtection="1">
      <alignment horizontal="center" vertical="center" wrapText="1"/>
    </xf>
    <xf numFmtId="1" fontId="23" fillId="3" borderId="1" xfId="0" applyNumberFormat="1" applyFont="1" applyFill="1" applyBorder="1" applyAlignment="1">
      <alignment horizontal="center" vertical="center" wrapText="1"/>
    </xf>
    <xf numFmtId="1" fontId="23" fillId="3" borderId="2" xfId="0" applyNumberFormat="1" applyFont="1" applyFill="1" applyBorder="1" applyAlignment="1">
      <alignment horizontal="center" vertical="center"/>
    </xf>
    <xf numFmtId="1" fontId="23" fillId="3" borderId="11" xfId="0" applyNumberFormat="1" applyFont="1" applyFill="1" applyBorder="1" applyAlignment="1">
      <alignment horizontal="center" vertical="center"/>
    </xf>
    <xf numFmtId="49" fontId="23" fillId="3" borderId="14" xfId="0" applyNumberFormat="1" applyFont="1" applyFill="1" applyBorder="1" applyAlignment="1" applyProtection="1">
      <alignment horizontal="center" vertical="center" wrapText="1"/>
    </xf>
    <xf numFmtId="49" fontId="23" fillId="3" borderId="12" xfId="0" applyNumberFormat="1" applyFont="1" applyFill="1" applyBorder="1" applyAlignment="1" applyProtection="1">
      <alignment horizontal="center" vertical="center" wrapText="1"/>
    </xf>
    <xf numFmtId="49" fontId="23" fillId="3" borderId="3" xfId="0" applyNumberFormat="1" applyFont="1" applyFill="1" applyBorder="1" applyAlignment="1" applyProtection="1">
      <alignment horizontal="center" vertical="center" wrapText="1"/>
    </xf>
    <xf numFmtId="49" fontId="23" fillId="3" borderId="10" xfId="0" applyNumberFormat="1" applyFont="1" applyFill="1" applyBorder="1" applyAlignment="1" applyProtection="1">
      <alignment horizontal="center" vertical="center" wrapText="1"/>
    </xf>
    <xf numFmtId="49" fontId="23" fillId="3" borderId="9" xfId="0" applyNumberFormat="1" applyFont="1" applyFill="1" applyBorder="1" applyAlignment="1" applyProtection="1">
      <alignment horizontal="center" vertical="center" wrapText="1"/>
    </xf>
    <xf numFmtId="49" fontId="11" fillId="3" borderId="4" xfId="0" applyNumberFormat="1" applyFont="1" applyFill="1" applyBorder="1" applyAlignment="1">
      <alignment horizontal="center" wrapText="1"/>
    </xf>
    <xf numFmtId="49" fontId="9" fillId="3" borderId="1" xfId="0" applyNumberFormat="1" applyFont="1" applyFill="1" applyBorder="1" applyAlignment="1" applyProtection="1">
      <alignment horizontal="center" vertical="center" wrapText="1"/>
    </xf>
    <xf numFmtId="49" fontId="11" fillId="3" borderId="4" xfId="0" applyNumberFormat="1" applyFont="1" applyFill="1" applyBorder="1" applyAlignment="1">
      <alignment horizontal="center" vertical="center" wrapText="1"/>
    </xf>
    <xf numFmtId="0" fontId="23" fillId="3" borderId="3" xfId="0" applyNumberFormat="1" applyFont="1" applyFill="1" applyBorder="1" applyAlignment="1">
      <alignment horizontal="center" vertical="center" wrapText="1"/>
    </xf>
    <xf numFmtId="0" fontId="23" fillId="3" borderId="10" xfId="0" applyNumberFormat="1" applyFont="1" applyFill="1" applyBorder="1" applyAlignment="1">
      <alignment horizontal="center" vertical="center" wrapText="1"/>
    </xf>
    <xf numFmtId="0" fontId="23" fillId="3" borderId="9" xfId="0" applyNumberFormat="1" applyFont="1" applyFill="1" applyBorder="1" applyAlignment="1">
      <alignment horizontal="center" vertical="center" wrapText="1"/>
    </xf>
    <xf numFmtId="49" fontId="23" fillId="3" borderId="11" xfId="0" applyNumberFormat="1" applyFont="1" applyFill="1" applyBorder="1" applyAlignment="1" applyProtection="1">
      <alignment horizontal="center" vertical="center" wrapText="1"/>
    </xf>
    <xf numFmtId="0" fontId="23" fillId="3" borderId="1" xfId="0" applyNumberFormat="1" applyFont="1" applyFill="1" applyBorder="1" applyAlignment="1">
      <alignment horizontal="center" vertical="center" wrapText="1"/>
    </xf>
    <xf numFmtId="43" fontId="0" fillId="0" borderId="0" xfId="1" applyFont="1" applyFill="1" applyBorder="1" applyAlignment="1">
      <alignment horizontal="left" vertical="center" wrapText="1"/>
    </xf>
    <xf numFmtId="0" fontId="10" fillId="2" borderId="0" xfId="0" applyNumberFormat="1" applyFont="1" applyFill="1" applyAlignment="1">
      <alignment horizontal="center"/>
    </xf>
    <xf numFmtId="0" fontId="10" fillId="0" borderId="0" xfId="0" applyNumberFormat="1" applyFont="1" applyFill="1" applyBorder="1" applyAlignment="1" applyProtection="1">
      <alignment horizontal="center" vertical="center" wrapText="1"/>
      <protection locked="0"/>
    </xf>
    <xf numFmtId="1" fontId="23" fillId="3" borderId="3" xfId="0" applyNumberFormat="1" applyFont="1" applyFill="1" applyBorder="1" applyAlignment="1">
      <alignment horizontal="center" vertical="center" wrapText="1"/>
    </xf>
    <xf numFmtId="1" fontId="23" fillId="3" borderId="10" xfId="0" applyNumberFormat="1" applyFont="1" applyFill="1" applyBorder="1" applyAlignment="1">
      <alignment horizontal="center" vertical="center" wrapText="1"/>
    </xf>
    <xf numFmtId="1" fontId="23" fillId="3" borderId="9" xfId="0" applyNumberFormat="1" applyFont="1" applyFill="1" applyBorder="1" applyAlignment="1">
      <alignment horizontal="center" vertical="center" wrapText="1"/>
    </xf>
    <xf numFmtId="49" fontId="28" fillId="3" borderId="1" xfId="0" applyNumberFormat="1" applyFont="1" applyFill="1" applyBorder="1" applyAlignment="1" applyProtection="1">
      <alignment horizontal="center" vertical="center" wrapText="1"/>
    </xf>
    <xf numFmtId="49" fontId="0" fillId="3" borderId="5" xfId="0" applyNumberFormat="1" applyFont="1" applyFill="1" applyBorder="1" applyAlignment="1">
      <alignment horizontal="right"/>
    </xf>
    <xf numFmtId="1" fontId="23" fillId="3" borderId="1" xfId="0" applyNumberFormat="1" applyFont="1" applyFill="1" applyBorder="1" applyAlignment="1">
      <alignment horizontal="center" vertical="center"/>
    </xf>
    <xf numFmtId="164" fontId="10" fillId="0" borderId="0" xfId="1" applyNumberFormat="1" applyFont="1" applyFill="1" applyAlignment="1">
      <alignment horizontal="center"/>
    </xf>
    <xf numFmtId="164" fontId="10" fillId="0" borderId="0" xfId="1" applyNumberFormat="1" applyFont="1" applyAlignment="1">
      <alignment horizontal="center"/>
    </xf>
    <xf numFmtId="49" fontId="64" fillId="0" borderId="3" xfId="0" applyNumberFormat="1" applyFont="1" applyFill="1" applyBorder="1" applyAlignment="1">
      <alignment horizontal="center" vertical="center" wrapText="1"/>
    </xf>
    <xf numFmtId="49" fontId="64" fillId="0" borderId="10" xfId="0" applyNumberFormat="1" applyFont="1" applyFill="1" applyBorder="1" applyAlignment="1">
      <alignment horizontal="center" vertical="center" wrapText="1"/>
    </xf>
    <xf numFmtId="49" fontId="64" fillId="0" borderId="9" xfId="0" applyNumberFormat="1" applyFont="1" applyFill="1" applyBorder="1" applyAlignment="1">
      <alignment horizontal="center" vertical="center" wrapText="1"/>
    </xf>
    <xf numFmtId="49" fontId="7" fillId="0" borderId="3" xfId="0" applyNumberFormat="1" applyFont="1" applyFill="1" applyBorder="1" applyAlignment="1">
      <alignment horizontal="center" vertical="center" wrapText="1"/>
    </xf>
    <xf numFmtId="49" fontId="7" fillId="0" borderId="10" xfId="0" applyNumberFormat="1" applyFont="1" applyFill="1" applyBorder="1" applyAlignment="1">
      <alignment horizontal="center" vertical="center" wrapText="1"/>
    </xf>
    <xf numFmtId="49" fontId="7" fillId="0" borderId="9" xfId="0" applyNumberFormat="1" applyFont="1" applyFill="1" applyBorder="1" applyAlignment="1">
      <alignment horizontal="center" vertical="center" wrapText="1"/>
    </xf>
    <xf numFmtId="0" fontId="3" fillId="0" borderId="6" xfId="0" applyNumberFormat="1" applyFont="1" applyFill="1" applyBorder="1" applyAlignment="1">
      <alignment horizontal="center" vertical="center" wrapText="1"/>
    </xf>
    <xf numFmtId="0" fontId="3" fillId="0" borderId="7" xfId="0" applyNumberFormat="1" applyFont="1" applyFill="1" applyBorder="1" applyAlignment="1">
      <alignment horizontal="center" vertical="center" wrapText="1"/>
    </xf>
    <xf numFmtId="164" fontId="63" fillId="0" borderId="0" xfId="1" applyNumberFormat="1" applyFont="1" applyFill="1" applyBorder="1" applyAlignment="1">
      <alignment horizontal="center" wrapText="1"/>
    </xf>
    <xf numFmtId="49" fontId="51" fillId="0" borderId="5" xfId="0" applyNumberFormat="1" applyFont="1" applyFill="1" applyBorder="1" applyAlignment="1">
      <alignment horizontal="left" vertical="center" wrapText="1"/>
    </xf>
    <xf numFmtId="0" fontId="7" fillId="0" borderId="3" xfId="0" applyNumberFormat="1" applyFont="1" applyFill="1" applyBorder="1" applyAlignment="1">
      <alignment horizontal="center" vertical="center" wrapText="1"/>
    </xf>
    <xf numFmtId="0" fontId="7" fillId="0" borderId="10" xfId="0" applyNumberFormat="1" applyFont="1" applyFill="1" applyBorder="1" applyAlignment="1">
      <alignment horizontal="center" vertical="center" wrapText="1"/>
    </xf>
    <xf numFmtId="0" fontId="7" fillId="0" borderId="9" xfId="0" applyNumberFormat="1" applyFont="1" applyFill="1" applyBorder="1" applyAlignment="1">
      <alignment horizontal="center" vertical="center" wrapText="1"/>
    </xf>
    <xf numFmtId="49" fontId="64" fillId="0" borderId="1" xfId="0" applyNumberFormat="1"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49" fontId="6" fillId="0" borderId="2" xfId="0" applyNumberFormat="1" applyFont="1" applyFill="1" applyBorder="1" applyAlignment="1">
      <alignment horizontal="center" vertical="center" wrapText="1"/>
    </xf>
    <xf numFmtId="49" fontId="6" fillId="0" borderId="8" xfId="0" applyNumberFormat="1" applyFont="1" applyFill="1" applyBorder="1" applyAlignment="1">
      <alignment horizontal="center" vertical="center" wrapText="1"/>
    </xf>
    <xf numFmtId="49" fontId="51" fillId="0" borderId="5" xfId="0" applyNumberFormat="1" applyFont="1" applyBorder="1" applyAlignment="1">
      <alignment horizontal="right"/>
    </xf>
    <xf numFmtId="49" fontId="6" fillId="0" borderId="3" xfId="0" applyNumberFormat="1" applyFont="1" applyFill="1" applyBorder="1" applyAlignment="1">
      <alignment horizontal="center" vertical="center" wrapText="1"/>
    </xf>
    <xf numFmtId="49" fontId="6" fillId="0" borderId="10" xfId="0" applyNumberFormat="1" applyFont="1" applyFill="1" applyBorder="1" applyAlignment="1">
      <alignment horizontal="center" vertical="center" wrapText="1"/>
    </xf>
    <xf numFmtId="49" fontId="6" fillId="0" borderId="9" xfId="0" applyNumberFormat="1" applyFont="1" applyFill="1" applyBorder="1" applyAlignment="1">
      <alignment horizontal="center" vertical="center" wrapText="1"/>
    </xf>
    <xf numFmtId="49" fontId="52" fillId="0" borderId="1" xfId="0" applyNumberFormat="1" applyFont="1" applyFill="1" applyBorder="1" applyAlignment="1">
      <alignment horizontal="center" vertical="center" wrapText="1" readingOrder="1"/>
    </xf>
    <xf numFmtId="49" fontId="52" fillId="0" borderId="3" xfId="0" applyNumberFormat="1" applyFont="1" applyFill="1" applyBorder="1" applyAlignment="1">
      <alignment horizontal="center" vertical="center" wrapText="1" readingOrder="1"/>
    </xf>
    <xf numFmtId="49" fontId="52" fillId="0" borderId="10" xfId="0" applyNumberFormat="1" applyFont="1" applyFill="1" applyBorder="1" applyAlignment="1">
      <alignment horizontal="center" vertical="center" wrapText="1" readingOrder="1"/>
    </xf>
    <xf numFmtId="49" fontId="51" fillId="2" borderId="5" xfId="0" applyNumberFormat="1" applyFont="1" applyFill="1" applyBorder="1" applyAlignment="1">
      <alignment horizontal="right" vertical="top" wrapText="1"/>
    </xf>
    <xf numFmtId="0" fontId="52" fillId="0" borderId="1" xfId="0" applyFont="1" applyBorder="1" applyAlignment="1">
      <alignment horizontal="center" vertical="center" wrapText="1" readingOrder="1"/>
    </xf>
    <xf numFmtId="0" fontId="52" fillId="0" borderId="3" xfId="0" applyFont="1" applyBorder="1" applyAlignment="1">
      <alignment horizontal="center" vertical="center" wrapText="1" readingOrder="1"/>
    </xf>
    <xf numFmtId="49" fontId="52" fillId="0" borderId="9" xfId="0" applyNumberFormat="1" applyFont="1" applyFill="1" applyBorder="1" applyAlignment="1">
      <alignment horizontal="center" vertical="center" wrapText="1" readingOrder="1"/>
    </xf>
    <xf numFmtId="49" fontId="52" fillId="0" borderId="12" xfId="0" applyNumberFormat="1" applyFont="1" applyFill="1" applyBorder="1" applyAlignment="1">
      <alignment horizontal="center" vertical="center" wrapText="1" readingOrder="1"/>
    </xf>
    <xf numFmtId="49" fontId="52" fillId="0" borderId="13" xfId="0" applyNumberFormat="1" applyFont="1" applyFill="1" applyBorder="1" applyAlignment="1">
      <alignment horizontal="center" vertical="center" wrapText="1" readingOrder="1"/>
    </xf>
    <xf numFmtId="49" fontId="52" fillId="0" borderId="7" xfId="0" applyNumberFormat="1" applyFont="1" applyFill="1" applyBorder="1" applyAlignment="1">
      <alignment horizontal="center" vertical="center" wrapText="1" readingOrder="1"/>
    </xf>
    <xf numFmtId="49" fontId="52" fillId="0" borderId="2" xfId="0" applyNumberFormat="1" applyFont="1" applyFill="1" applyBorder="1" applyAlignment="1">
      <alignment horizontal="center" vertical="center" wrapText="1" readingOrder="1"/>
    </xf>
    <xf numFmtId="49" fontId="52" fillId="0" borderId="11" xfId="0" applyNumberFormat="1" applyFont="1" applyFill="1" applyBorder="1" applyAlignment="1">
      <alignment horizontal="center" vertical="center" wrapText="1" readingOrder="1"/>
    </xf>
    <xf numFmtId="49" fontId="52" fillId="0" borderId="8" xfId="0" applyNumberFormat="1" applyFont="1" applyFill="1" applyBorder="1" applyAlignment="1">
      <alignment horizontal="center" vertical="center" wrapText="1" readingOrder="1"/>
    </xf>
    <xf numFmtId="49" fontId="78" fillId="0" borderId="3" xfId="0" applyNumberFormat="1" applyFont="1" applyFill="1" applyBorder="1" applyAlignment="1">
      <alignment horizontal="center" vertical="center" wrapText="1" readingOrder="1"/>
    </xf>
    <xf numFmtId="49" fontId="78" fillId="0" borderId="10" xfId="0" applyNumberFormat="1" applyFont="1" applyFill="1" applyBorder="1" applyAlignment="1">
      <alignment horizontal="center" vertical="center" wrapText="1" readingOrder="1"/>
    </xf>
    <xf numFmtId="49" fontId="52" fillId="0" borderId="14" xfId="0" applyNumberFormat="1" applyFont="1" applyFill="1" applyBorder="1" applyAlignment="1">
      <alignment horizontal="center" vertical="center" wrapText="1" readingOrder="1"/>
    </xf>
    <xf numFmtId="49" fontId="52" fillId="0" borderId="4" xfId="0" applyNumberFormat="1" applyFont="1" applyFill="1" applyBorder="1" applyAlignment="1">
      <alignment horizontal="center" vertical="center" wrapText="1" readingOrder="1"/>
    </xf>
    <xf numFmtId="164" fontId="63" fillId="2" borderId="0" xfId="1" applyNumberFormat="1" applyFont="1" applyFill="1" applyBorder="1" applyAlignment="1">
      <alignment horizontal="center"/>
    </xf>
    <xf numFmtId="43" fontId="10" fillId="0" borderId="0" xfId="1" applyFont="1" applyFill="1" applyBorder="1" applyAlignment="1">
      <alignment horizontal="center" vertical="center" wrapText="1"/>
    </xf>
    <xf numFmtId="43" fontId="10" fillId="0" borderId="0" xfId="1" applyFont="1" applyAlignment="1">
      <alignment horizontal="center"/>
    </xf>
    <xf numFmtId="0" fontId="9" fillId="0" borderId="3" xfId="0" applyFont="1" applyBorder="1" applyAlignment="1">
      <alignment horizontal="center" vertical="center" wrapText="1"/>
    </xf>
    <xf numFmtId="0" fontId="9" fillId="0" borderId="9"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1" xfId="0" applyFont="1" applyBorder="1" applyAlignment="1">
      <alignment horizontal="center" vertical="center" wrapText="1"/>
    </xf>
    <xf numFmtId="164" fontId="63" fillId="0" borderId="4" xfId="1" applyNumberFormat="1" applyFont="1" applyFill="1" applyBorder="1" applyAlignment="1">
      <alignment horizontal="center" wrapText="1"/>
    </xf>
    <xf numFmtId="164" fontId="63" fillId="0" borderId="4" xfId="1" applyNumberFormat="1" applyFont="1" applyBorder="1" applyAlignment="1">
      <alignment horizontal="center"/>
    </xf>
    <xf numFmtId="0" fontId="12" fillId="0" borderId="1" xfId="0" applyFont="1" applyBorder="1" applyAlignment="1">
      <alignment horizontal="center"/>
    </xf>
    <xf numFmtId="49" fontId="9" fillId="0" borderId="8" xfId="0" applyNumberFormat="1" applyFont="1" applyFill="1" applyBorder="1" applyAlignment="1">
      <alignment horizontal="center" vertical="center" wrapText="1"/>
    </xf>
    <xf numFmtId="49" fontId="9" fillId="0" borderId="1" xfId="0" applyNumberFormat="1" applyFont="1" applyBorder="1" applyAlignment="1">
      <alignment horizontal="center" vertical="center" wrapText="1"/>
    </xf>
    <xf numFmtId="49" fontId="6" fillId="0" borderId="1" xfId="0" applyNumberFormat="1" applyFont="1" applyFill="1" applyBorder="1" applyAlignment="1">
      <alignment horizontal="center" vertical="center"/>
    </xf>
    <xf numFmtId="49" fontId="9" fillId="0" borderId="2" xfId="0" applyNumberFormat="1" applyFont="1" applyBorder="1" applyAlignment="1">
      <alignment horizontal="center"/>
    </xf>
    <xf numFmtId="49" fontId="9" fillId="0" borderId="11" xfId="0" applyNumberFormat="1" applyFont="1" applyBorder="1" applyAlignment="1">
      <alignment horizontal="center"/>
    </xf>
    <xf numFmtId="49" fontId="9" fillId="0" borderId="8" xfId="0" applyNumberFormat="1" applyFont="1" applyBorder="1" applyAlignment="1">
      <alignment horizontal="center"/>
    </xf>
    <xf numFmtId="49" fontId="9" fillId="0" borderId="2" xfId="0" applyNumberFormat="1" applyFont="1" applyFill="1" applyBorder="1" applyAlignment="1">
      <alignment horizontal="center"/>
    </xf>
    <xf numFmtId="49" fontId="9" fillId="0" borderId="11" xfId="0" applyNumberFormat="1" applyFont="1" applyFill="1" applyBorder="1" applyAlignment="1">
      <alignment horizontal="center"/>
    </xf>
    <xf numFmtId="49" fontId="9" fillId="0" borderId="8" xfId="0" applyNumberFormat="1" applyFont="1" applyFill="1" applyBorder="1" applyAlignment="1">
      <alignment horizontal="center"/>
    </xf>
    <xf numFmtId="49" fontId="0" fillId="0" borderId="5" xfId="0" applyNumberFormat="1" applyBorder="1" applyAlignment="1">
      <alignment horizontal="left"/>
    </xf>
    <xf numFmtId="1" fontId="26" fillId="2" borderId="0" xfId="0" applyNumberFormat="1" applyFont="1" applyFill="1" applyBorder="1" applyAlignment="1">
      <alignment horizontal="center"/>
    </xf>
    <xf numFmtId="49" fontId="17" fillId="0" borderId="5" xfId="0" applyNumberFormat="1" applyFont="1" applyBorder="1" applyAlignment="1">
      <alignment horizontal="right"/>
    </xf>
    <xf numFmtId="49" fontId="9" fillId="0" borderId="1" xfId="0" applyNumberFormat="1" applyFont="1" applyFill="1" applyBorder="1" applyAlignment="1">
      <alignment horizontal="center"/>
    </xf>
    <xf numFmtId="0" fontId="43" fillId="0" borderId="2" xfId="0" applyFont="1" applyFill="1" applyBorder="1" applyAlignment="1">
      <alignment horizontal="center" vertical="center"/>
    </xf>
    <xf numFmtId="0" fontId="43" fillId="0" borderId="11" xfId="0" applyFont="1" applyFill="1" applyBorder="1" applyAlignment="1">
      <alignment horizontal="center" vertical="center"/>
    </xf>
    <xf numFmtId="0" fontId="43" fillId="0" borderId="8" xfId="0" applyFont="1" applyFill="1" applyBorder="1" applyAlignment="1">
      <alignment horizontal="center" vertical="center"/>
    </xf>
    <xf numFmtId="0" fontId="43" fillId="0" borderId="14" xfId="0" applyFont="1" applyFill="1" applyBorder="1" applyAlignment="1">
      <alignment horizontal="center" vertical="center" wrapText="1"/>
    </xf>
    <xf numFmtId="0" fontId="43" fillId="0" borderId="12" xfId="0" applyFont="1" applyFill="1" applyBorder="1" applyAlignment="1">
      <alignment horizontal="center" vertical="center" wrapText="1"/>
    </xf>
    <xf numFmtId="0" fontId="43" fillId="0" borderId="15" xfId="0" applyFont="1" applyFill="1" applyBorder="1" applyAlignment="1">
      <alignment horizontal="center" vertical="center" wrapText="1"/>
    </xf>
    <xf numFmtId="0" fontId="43" fillId="0" borderId="13" xfId="0" applyFont="1" applyFill="1" applyBorder="1" applyAlignment="1">
      <alignment horizontal="center" vertical="center" wrapText="1"/>
    </xf>
    <xf numFmtId="0" fontId="43" fillId="0" borderId="6" xfId="0" applyFont="1" applyFill="1" applyBorder="1" applyAlignment="1">
      <alignment horizontal="center" vertical="center" wrapText="1"/>
    </xf>
    <xf numFmtId="0" fontId="43" fillId="0" borderId="7" xfId="0" applyFont="1" applyFill="1" applyBorder="1" applyAlignment="1">
      <alignment horizontal="center" vertical="center" wrapText="1"/>
    </xf>
    <xf numFmtId="0" fontId="43" fillId="0" borderId="1" xfId="0" applyFont="1" applyFill="1" applyBorder="1" applyAlignment="1">
      <alignment horizontal="center" vertical="center" wrapText="1"/>
    </xf>
    <xf numFmtId="49" fontId="41" fillId="0" borderId="1" xfId="0" applyNumberFormat="1" applyFont="1" applyFill="1" applyBorder="1" applyAlignment="1">
      <alignment horizontal="center" vertical="center"/>
    </xf>
    <xf numFmtId="49" fontId="43" fillId="0" borderId="3" xfId="0" applyNumberFormat="1" applyFont="1" applyFill="1" applyBorder="1" applyAlignment="1">
      <alignment horizontal="center" vertical="center"/>
    </xf>
    <xf numFmtId="49" fontId="43" fillId="0" borderId="10" xfId="0" applyNumberFormat="1" applyFont="1" applyFill="1" applyBorder="1" applyAlignment="1">
      <alignment horizontal="center" vertical="center"/>
    </xf>
    <xf numFmtId="0" fontId="37" fillId="0" borderId="0" xfId="0" applyFont="1" applyAlignment="1" applyProtection="1">
      <alignment horizontal="center" vertical="center" wrapText="1"/>
      <protection locked="0"/>
    </xf>
    <xf numFmtId="0" fontId="57" fillId="0" borderId="5" xfId="0" applyFont="1" applyBorder="1" applyAlignment="1">
      <alignment horizontal="right"/>
    </xf>
    <xf numFmtId="0" fontId="43" fillId="0" borderId="11" xfId="0" applyFont="1" applyFill="1" applyBorder="1" applyAlignment="1">
      <alignment horizontal="center" vertical="center" wrapText="1"/>
    </xf>
    <xf numFmtId="0" fontId="43" fillId="0" borderId="8" xfId="0" applyFont="1" applyFill="1" applyBorder="1" applyAlignment="1">
      <alignment horizontal="center" vertical="center" wrapText="1"/>
    </xf>
    <xf numFmtId="0" fontId="43" fillId="0" borderId="3" xfId="0" applyFont="1" applyFill="1" applyBorder="1" applyAlignment="1">
      <alignment horizontal="center" vertical="center" wrapText="1"/>
    </xf>
    <xf numFmtId="0" fontId="43" fillId="0" borderId="10" xfId="0" applyFont="1" applyFill="1" applyBorder="1" applyAlignment="1">
      <alignment horizontal="center" vertical="center" wrapText="1"/>
    </xf>
    <xf numFmtId="0" fontId="43" fillId="0" borderId="9" xfId="0" applyFont="1" applyFill="1" applyBorder="1" applyAlignment="1">
      <alignment horizontal="center" vertical="center" wrapText="1"/>
    </xf>
    <xf numFmtId="0" fontId="43" fillId="0" borderId="1" xfId="0" applyFont="1" applyFill="1" applyBorder="1" applyAlignment="1">
      <alignment horizontal="center" vertical="center"/>
    </xf>
    <xf numFmtId="0" fontId="13" fillId="0" borderId="0" xfId="0" applyNumberFormat="1" applyFont="1" applyAlignment="1" applyProtection="1">
      <alignment horizontal="center" vertical="center" wrapText="1"/>
      <protection locked="0"/>
    </xf>
    <xf numFmtId="0" fontId="9" fillId="0" borderId="1" xfId="0" applyFont="1" applyFill="1" applyBorder="1" applyAlignment="1">
      <alignment horizontal="center" vertical="center" wrapText="1"/>
    </xf>
    <xf numFmtId="0" fontId="22" fillId="0" borderId="5" xfId="0" applyNumberFormat="1" applyFont="1" applyFill="1" applyBorder="1" applyAlignment="1">
      <alignment horizontal="right" wrapText="1"/>
    </xf>
    <xf numFmtId="0" fontId="23" fillId="0" borderId="1" xfId="0" applyFont="1" applyBorder="1" applyAlignment="1">
      <alignment horizontal="center" vertical="center" wrapText="1"/>
    </xf>
    <xf numFmtId="0" fontId="6" fillId="8" borderId="1" xfId="0" applyFont="1" applyFill="1" applyBorder="1" applyAlignment="1">
      <alignment horizontal="center"/>
    </xf>
    <xf numFmtId="0" fontId="6" fillId="9" borderId="1" xfId="0" applyFont="1" applyFill="1" applyBorder="1" applyAlignment="1">
      <alignment horizontal="center"/>
    </xf>
    <xf numFmtId="49" fontId="6" fillId="0" borderId="3" xfId="0" applyNumberFormat="1" applyFont="1" applyFill="1" applyBorder="1" applyAlignment="1" applyProtection="1">
      <alignment horizontal="center" vertical="center" wrapText="1"/>
    </xf>
    <xf numFmtId="49" fontId="6" fillId="0" borderId="9" xfId="0" applyNumberFormat="1" applyFont="1" applyFill="1" applyBorder="1" applyAlignment="1" applyProtection="1">
      <alignment horizontal="center" vertical="center" wrapText="1"/>
    </xf>
    <xf numFmtId="0" fontId="2" fillId="0" borderId="0" xfId="0" applyFont="1" applyAlignment="1">
      <alignment horizontal="center" vertical="center"/>
    </xf>
    <xf numFmtId="0" fontId="51" fillId="0" borderId="0" xfId="0" applyFont="1" applyAlignment="1" applyProtection="1">
      <alignment horizontal="center" vertical="center"/>
      <protection locked="0"/>
    </xf>
    <xf numFmtId="0" fontId="36" fillId="0" borderId="5" xfId="0" applyFont="1" applyBorder="1" applyAlignment="1">
      <alignment horizontal="right"/>
    </xf>
    <xf numFmtId="49" fontId="9" fillId="11" borderId="1" xfId="0" applyNumberFormat="1" applyFont="1" applyFill="1" applyBorder="1" applyAlignment="1" applyProtection="1">
      <alignment horizontal="center" vertical="center" wrapText="1"/>
      <protection locked="0"/>
    </xf>
    <xf numFmtId="49" fontId="9" fillId="11" borderId="2" xfId="0" applyNumberFormat="1" applyFont="1" applyFill="1" applyBorder="1" applyAlignment="1" applyProtection="1">
      <alignment horizontal="left" vertical="center" wrapText="1"/>
      <protection locked="0"/>
    </xf>
    <xf numFmtId="164" fontId="12" fillId="11" borderId="1" xfId="1" applyNumberFormat="1" applyFont="1" applyFill="1" applyBorder="1" applyAlignment="1" applyProtection="1">
      <alignment horizontal="center" vertical="center"/>
    </xf>
    <xf numFmtId="10" fontId="12" fillId="11" borderId="1" xfId="4" applyNumberFormat="1" applyFont="1" applyFill="1" applyBorder="1" applyAlignment="1" applyProtection="1">
      <alignment horizontal="center" vertical="center"/>
      <protection locked="0"/>
    </xf>
    <xf numFmtId="49" fontId="0" fillId="11" borderId="0" xfId="0" applyNumberFormat="1" applyFont="1" applyFill="1" applyProtection="1">
      <protection locked="0"/>
    </xf>
    <xf numFmtId="164" fontId="12" fillId="11" borderId="1" xfId="1" applyNumberFormat="1" applyFont="1" applyFill="1" applyBorder="1" applyAlignment="1" applyProtection="1">
      <alignment horizontal="center" vertical="center"/>
      <protection locked="0"/>
    </xf>
    <xf numFmtId="164" fontId="7" fillId="11" borderId="1" xfId="1" applyNumberFormat="1" applyFont="1" applyFill="1" applyBorder="1" applyAlignment="1" applyProtection="1">
      <alignment horizontal="center" vertical="center"/>
      <protection locked="0"/>
    </xf>
    <xf numFmtId="164" fontId="3" fillId="11" borderId="1" xfId="1" applyNumberFormat="1" applyFont="1" applyFill="1" applyBorder="1" applyAlignment="1" applyProtection="1">
      <alignment horizontal="center" vertical="center"/>
      <protection locked="0"/>
    </xf>
    <xf numFmtId="164" fontId="75" fillId="11" borderId="1" xfId="1" applyNumberFormat="1" applyFont="1" applyFill="1" applyBorder="1" applyAlignment="1" applyProtection="1">
      <alignment horizontal="center" vertical="center"/>
      <protection locked="0"/>
    </xf>
    <xf numFmtId="164" fontId="53" fillId="11" borderId="1" xfId="1" applyNumberFormat="1" applyFont="1" applyFill="1" applyBorder="1" applyAlignment="1" applyProtection="1">
      <alignment horizontal="center" vertical="center"/>
    </xf>
    <xf numFmtId="164" fontId="54" fillId="11" borderId="1" xfId="1" applyNumberFormat="1" applyFont="1" applyFill="1" applyBorder="1" applyAlignment="1" applyProtection="1">
      <alignment horizontal="center" vertical="center"/>
    </xf>
    <xf numFmtId="10" fontId="53" fillId="11" borderId="1" xfId="4" applyNumberFormat="1" applyFont="1" applyFill="1" applyBorder="1" applyAlignment="1" applyProtection="1">
      <alignment horizontal="center" vertical="center"/>
      <protection locked="0"/>
    </xf>
    <xf numFmtId="164" fontId="53" fillId="11" borderId="1" xfId="1" applyNumberFormat="1" applyFont="1" applyFill="1" applyBorder="1" applyAlignment="1" applyProtection="1">
      <alignment horizontal="center" vertical="center"/>
      <protection locked="0"/>
    </xf>
    <xf numFmtId="164" fontId="30" fillId="11" borderId="1" xfId="1" applyNumberFormat="1" applyFont="1" applyFill="1" applyBorder="1" applyAlignment="1" applyProtection="1">
      <alignment horizontal="center" vertical="center"/>
      <protection locked="0"/>
    </xf>
    <xf numFmtId="49" fontId="9" fillId="11" borderId="1" xfId="0" applyNumberFormat="1" applyFont="1" applyFill="1" applyBorder="1" applyAlignment="1" applyProtection="1">
      <alignment horizontal="center" vertical="center" wrapText="1"/>
    </xf>
    <xf numFmtId="41" fontId="9" fillId="11" borderId="1" xfId="1" applyNumberFormat="1" applyFont="1" applyFill="1" applyBorder="1" applyAlignment="1" applyProtection="1">
      <alignment horizontal="center" vertical="center"/>
      <protection locked="0"/>
    </xf>
    <xf numFmtId="10" fontId="9" fillId="11" borderId="1" xfId="4" applyNumberFormat="1" applyFont="1" applyFill="1" applyBorder="1" applyAlignment="1" applyProtection="1">
      <alignment horizontal="center" vertical="center"/>
      <protection locked="0"/>
    </xf>
    <xf numFmtId="49" fontId="9" fillId="11" borderId="1" xfId="0" applyNumberFormat="1" applyFont="1" applyFill="1" applyBorder="1" applyAlignment="1" applyProtection="1">
      <alignment horizontal="center" vertical="center"/>
      <protection locked="0"/>
    </xf>
    <xf numFmtId="49" fontId="9" fillId="11" borderId="1" xfId="0" applyNumberFormat="1" applyFont="1" applyFill="1" applyBorder="1" applyAlignment="1" applyProtection="1">
      <alignment vertical="center"/>
      <protection locked="0"/>
    </xf>
    <xf numFmtId="0" fontId="9" fillId="11" borderId="1" xfId="0" applyNumberFormat="1" applyFont="1" applyFill="1" applyBorder="1" applyAlignment="1" applyProtection="1">
      <alignment vertical="center"/>
      <protection locked="0"/>
    </xf>
    <xf numFmtId="0" fontId="56" fillId="11" borderId="2" xfId="0" applyNumberFormat="1" applyFont="1" applyFill="1" applyBorder="1" applyAlignment="1">
      <alignment horizontal="center" vertical="center" wrapText="1"/>
    </xf>
    <xf numFmtId="0" fontId="56" fillId="11" borderId="8" xfId="0" applyNumberFormat="1" applyFont="1" applyFill="1" applyBorder="1" applyAlignment="1">
      <alignment horizontal="center" vertical="center" wrapText="1"/>
    </xf>
    <xf numFmtId="164" fontId="61" fillId="11" borderId="1" xfId="1" applyNumberFormat="1" applyFont="1" applyFill="1" applyBorder="1" applyAlignment="1" applyProtection="1">
      <alignment horizontal="center" vertical="center" wrapText="1"/>
      <protection locked="0"/>
    </xf>
    <xf numFmtId="10" fontId="61" fillId="11" borderId="1" xfId="4" applyNumberFormat="1" applyFont="1" applyFill="1" applyBorder="1" applyAlignment="1" applyProtection="1">
      <alignment horizontal="center" vertical="center" wrapText="1"/>
      <protection locked="0"/>
    </xf>
    <xf numFmtId="3" fontId="8" fillId="11" borderId="0" xfId="0" applyNumberFormat="1" applyFont="1" applyFill="1"/>
    <xf numFmtId="37" fontId="8" fillId="11" borderId="0" xfId="0" applyNumberFormat="1" applyFont="1" applyFill="1"/>
    <xf numFmtId="164" fontId="8" fillId="11" borderId="0" xfId="0" applyNumberFormat="1" applyFont="1" applyFill="1"/>
    <xf numFmtId="49" fontId="0" fillId="11" borderId="0" xfId="0" applyNumberFormat="1" applyFont="1" applyFill="1"/>
    <xf numFmtId="49" fontId="56" fillId="11" borderId="1" xfId="0" applyNumberFormat="1" applyFont="1" applyFill="1" applyBorder="1" applyAlignment="1" applyProtection="1">
      <alignment horizontal="center" vertical="center"/>
      <protection locked="0"/>
    </xf>
    <xf numFmtId="49" fontId="56" fillId="11" borderId="1" xfId="0" applyNumberFormat="1" applyFont="1" applyFill="1" applyBorder="1" applyAlignment="1" applyProtection="1">
      <alignment vertical="center"/>
      <protection locked="0"/>
    </xf>
    <xf numFmtId="10" fontId="53" fillId="11" borderId="1" xfId="4" applyNumberFormat="1" applyFont="1" applyFill="1" applyBorder="1" applyAlignment="1" applyProtection="1">
      <alignment horizontal="center" vertical="center" wrapText="1"/>
      <protection locked="0"/>
    </xf>
    <xf numFmtId="41" fontId="8" fillId="11" borderId="0" xfId="0" applyNumberFormat="1" applyFont="1" applyFill="1"/>
    <xf numFmtId="0" fontId="56" fillId="11" borderId="1" xfId="0" applyNumberFormat="1" applyFont="1" applyFill="1" applyBorder="1" applyAlignment="1" applyProtection="1">
      <alignment vertical="center"/>
      <protection locked="0"/>
    </xf>
    <xf numFmtId="0" fontId="8" fillId="11" borderId="0" xfId="0" applyNumberFormat="1" applyFont="1" applyFill="1"/>
    <xf numFmtId="49" fontId="56" fillId="11" borderId="9" xfId="0" applyNumberFormat="1" applyFont="1" applyFill="1" applyBorder="1" applyAlignment="1" applyProtection="1">
      <alignment horizontal="center" vertical="center"/>
      <protection locked="0"/>
    </xf>
    <xf numFmtId="0" fontId="56" fillId="11" borderId="9" xfId="0" applyNumberFormat="1" applyFont="1" applyFill="1" applyBorder="1" applyAlignment="1" applyProtection="1">
      <alignment vertical="center"/>
      <protection locked="0"/>
    </xf>
    <xf numFmtId="10" fontId="53" fillId="11" borderId="9" xfId="4" applyNumberFormat="1" applyFont="1" applyFill="1" applyBorder="1" applyAlignment="1" applyProtection="1">
      <alignment horizontal="center" vertical="center" wrapText="1"/>
      <protection locked="0"/>
    </xf>
    <xf numFmtId="43" fontId="8" fillId="11" borderId="0" xfId="0" applyNumberFormat="1" applyFont="1" applyFill="1"/>
    <xf numFmtId="49" fontId="2" fillId="11" borderId="1" xfId="0" applyNumberFormat="1" applyFont="1" applyFill="1" applyBorder="1" applyAlignment="1" applyProtection="1">
      <alignment horizontal="center" vertical="center"/>
      <protection locked="0"/>
    </xf>
    <xf numFmtId="164" fontId="31" fillId="11" borderId="1" xfId="1" applyNumberFormat="1" applyFont="1" applyFill="1" applyBorder="1" applyAlignment="1" applyProtection="1">
      <alignment horizontal="center" vertical="center"/>
      <protection locked="0"/>
    </xf>
    <xf numFmtId="49" fontId="6" fillId="11" borderId="1" xfId="0" applyNumberFormat="1" applyFont="1" applyFill="1" applyBorder="1" applyAlignment="1" applyProtection="1">
      <alignment horizontal="center"/>
      <protection locked="0"/>
    </xf>
    <xf numFmtId="49" fontId="6" fillId="11" borderId="1" xfId="0" applyNumberFormat="1" applyFont="1" applyFill="1" applyBorder="1" applyAlignment="1" applyProtection="1">
      <alignment horizontal="left"/>
      <protection locked="0"/>
    </xf>
    <xf numFmtId="49" fontId="6" fillId="11" borderId="2" xfId="0" applyNumberFormat="1" applyFont="1" applyFill="1" applyBorder="1" applyAlignment="1" applyProtection="1">
      <alignment horizontal="center" vertical="center" wrapText="1"/>
      <protection locked="0"/>
    </xf>
    <xf numFmtId="49" fontId="6" fillId="11" borderId="8" xfId="0" applyNumberFormat="1" applyFont="1" applyFill="1" applyBorder="1" applyAlignment="1" applyProtection="1">
      <alignment horizontal="center" vertical="center" wrapText="1"/>
      <protection locked="0"/>
    </xf>
    <xf numFmtId="164" fontId="29" fillId="11" borderId="1" xfId="1" applyNumberFormat="1" applyFont="1" applyFill="1" applyBorder="1" applyAlignment="1" applyProtection="1">
      <alignment horizontal="center" vertical="center"/>
      <protection locked="0"/>
    </xf>
    <xf numFmtId="49" fontId="6" fillId="11" borderId="9" xfId="0" applyNumberFormat="1" applyFont="1" applyFill="1" applyBorder="1" applyAlignment="1" applyProtection="1">
      <alignment horizontal="center"/>
      <protection locked="0"/>
    </xf>
    <xf numFmtId="0" fontId="52" fillId="11" borderId="1" xfId="0" applyNumberFormat="1" applyFont="1" applyFill="1" applyBorder="1" applyAlignment="1" applyProtection="1">
      <alignment horizontal="center"/>
      <protection locked="0"/>
    </xf>
    <xf numFmtId="49" fontId="52" fillId="11" borderId="1" xfId="0" applyNumberFormat="1" applyFont="1" applyFill="1" applyBorder="1" applyAlignment="1" applyProtection="1">
      <alignment horizontal="left"/>
      <protection locked="0"/>
    </xf>
    <xf numFmtId="164" fontId="52" fillId="11" borderId="7" xfId="1" applyNumberFormat="1" applyFont="1" applyFill="1" applyBorder="1" applyAlignment="1" applyProtection="1">
      <alignment horizontal="center" wrapText="1"/>
      <protection locked="0"/>
    </xf>
    <xf numFmtId="0" fontId="52" fillId="11" borderId="9" xfId="0" applyNumberFormat="1" applyFont="1" applyFill="1" applyBorder="1" applyAlignment="1" applyProtection="1">
      <alignment horizontal="center"/>
      <protection locked="0"/>
    </xf>
    <xf numFmtId="49" fontId="10" fillId="11" borderId="5" xfId="0" applyNumberFormat="1" applyFont="1" applyFill="1" applyBorder="1" applyAlignment="1">
      <alignment horizontal="center" vertical="top" wrapText="1"/>
    </xf>
    <xf numFmtId="49" fontId="77" fillId="11" borderId="1" xfId="0" applyNumberFormat="1" applyFont="1" applyFill="1" applyBorder="1" applyAlignment="1">
      <alignment horizontal="center" vertical="center" wrapText="1"/>
    </xf>
    <xf numFmtId="164" fontId="52" fillId="11" borderId="7" xfId="1" applyNumberFormat="1" applyFont="1" applyFill="1" applyBorder="1" applyAlignment="1" applyProtection="1">
      <alignment horizontal="center" wrapText="1"/>
    </xf>
    <xf numFmtId="164" fontId="9" fillId="11" borderId="4" xfId="1" applyNumberFormat="1" applyFont="1" applyFill="1" applyBorder="1" applyAlignment="1" applyProtection="1">
      <alignment horizontal="center" wrapText="1"/>
      <protection locked="0"/>
    </xf>
    <xf numFmtId="49" fontId="11" fillId="11" borderId="0" xfId="0" applyNumberFormat="1" applyFont="1" applyFill="1"/>
    <xf numFmtId="49" fontId="52" fillId="0" borderId="1" xfId="0" applyNumberFormat="1" applyFont="1" applyFill="1" applyBorder="1" applyAlignment="1" applyProtection="1">
      <alignment horizontal="center"/>
      <protection locked="0"/>
    </xf>
    <xf numFmtId="49" fontId="52" fillId="0" borderId="1" xfId="0" applyNumberFormat="1" applyFont="1" applyFill="1" applyBorder="1" applyAlignment="1" applyProtection="1">
      <alignment horizontal="left"/>
      <protection locked="0"/>
    </xf>
    <xf numFmtId="49" fontId="52" fillId="11" borderId="1" xfId="0" applyNumberFormat="1" applyFont="1" applyFill="1" applyBorder="1" applyAlignment="1" applyProtection="1">
      <alignment horizontal="center"/>
      <protection locked="0"/>
    </xf>
    <xf numFmtId="0" fontId="9" fillId="11" borderId="1" xfId="0" applyFont="1" applyFill="1" applyBorder="1" applyAlignment="1" applyProtection="1">
      <alignment horizontal="center" vertical="center"/>
      <protection locked="0"/>
    </xf>
    <xf numFmtId="41" fontId="12" fillId="11" borderId="1" xfId="0" applyNumberFormat="1" applyFont="1" applyFill="1" applyBorder="1" applyAlignment="1" applyProtection="1">
      <alignment vertical="center" wrapText="1"/>
    </xf>
    <xf numFmtId="0" fontId="0" fillId="11" borderId="0" xfId="0" applyFill="1"/>
    <xf numFmtId="49" fontId="9" fillId="11" borderId="1" xfId="0" applyNumberFormat="1" applyFont="1" applyFill="1" applyBorder="1" applyAlignment="1" applyProtection="1">
      <alignment horizontal="center" vertical="center" wrapText="1"/>
      <protection locked="0"/>
    </xf>
    <xf numFmtId="164" fontId="29" fillId="11" borderId="1" xfId="1" applyNumberFormat="1" applyFont="1" applyFill="1" applyBorder="1" applyAlignment="1" applyProtection="1">
      <alignment horizontal="center"/>
      <protection locked="0"/>
    </xf>
    <xf numFmtId="49" fontId="0" fillId="11" borderId="0" xfId="0" applyNumberFormat="1" applyFill="1"/>
    <xf numFmtId="0" fontId="6" fillId="11" borderId="1" xfId="0" applyFont="1" applyFill="1" applyBorder="1" applyAlignment="1" applyProtection="1">
      <alignment horizontal="center"/>
      <protection locked="0"/>
    </xf>
    <xf numFmtId="0" fontId="6" fillId="11" borderId="1" xfId="0" applyFont="1" applyFill="1" applyBorder="1" applyAlignment="1" applyProtection="1">
      <alignment horizontal="left"/>
      <protection locked="0"/>
    </xf>
    <xf numFmtId="0" fontId="43" fillId="11" borderId="2" xfId="0" applyFont="1" applyFill="1" applyBorder="1" applyAlignment="1" applyProtection="1">
      <alignment horizontal="center" wrapText="1"/>
      <protection locked="0"/>
    </xf>
    <xf numFmtId="0" fontId="43" fillId="11" borderId="8" xfId="0" applyFont="1" applyFill="1" applyBorder="1" applyAlignment="1" applyProtection="1">
      <alignment horizontal="center" wrapText="1"/>
      <protection locked="0"/>
    </xf>
    <xf numFmtId="164" fontId="42" fillId="11" borderId="1" xfId="1" applyNumberFormat="1" applyFont="1" applyFill="1" applyBorder="1" applyAlignment="1" applyProtection="1">
      <alignment horizontal="center"/>
      <protection locked="0"/>
    </xf>
    <xf numFmtId="0" fontId="38" fillId="11" borderId="0" xfId="0" applyFont="1" applyFill="1"/>
    <xf numFmtId="0" fontId="43" fillId="11" borderId="9" xfId="0" applyFont="1" applyFill="1" applyBorder="1" applyAlignment="1" applyProtection="1">
      <alignment horizontal="center"/>
      <protection locked="0"/>
    </xf>
    <xf numFmtId="0" fontId="43" fillId="11" borderId="1" xfId="0" applyFont="1" applyFill="1" applyBorder="1" applyAlignment="1" applyProtection="1">
      <alignment horizontal="left"/>
      <protection locked="0"/>
    </xf>
    <xf numFmtId="0" fontId="28" fillId="11" borderId="2" xfId="0" applyFont="1" applyFill="1" applyBorder="1" applyAlignment="1" applyProtection="1">
      <alignment horizontal="center" vertical="center" wrapText="1"/>
      <protection locked="0"/>
    </xf>
    <xf numFmtId="0" fontId="28" fillId="11" borderId="8" xfId="0" applyFont="1" applyFill="1" applyBorder="1" applyAlignment="1" applyProtection="1">
      <alignment horizontal="center" vertical="center" wrapText="1"/>
      <protection locked="0"/>
    </xf>
    <xf numFmtId="41" fontId="23" fillId="11" borderId="1" xfId="0" applyNumberFormat="1" applyFont="1" applyFill="1" applyBorder="1" applyAlignment="1" applyProtection="1">
      <alignment horizontal="center" vertical="center" wrapText="1"/>
      <protection locked="0"/>
    </xf>
    <xf numFmtId="0" fontId="40" fillId="11" borderId="0" xfId="0" applyFont="1" applyFill="1"/>
    <xf numFmtId="0" fontId="23" fillId="11" borderId="1" xfId="0" applyFont="1" applyFill="1" applyBorder="1" applyAlignment="1" applyProtection="1">
      <alignment horizontal="center" vertical="center" wrapText="1"/>
      <protection locked="0"/>
    </xf>
    <xf numFmtId="0" fontId="28" fillId="11" borderId="1" xfId="0" applyFont="1" applyFill="1" applyBorder="1" applyAlignment="1" applyProtection="1">
      <alignment horizontal="center" vertical="center" wrapText="1"/>
      <protection locked="0"/>
    </xf>
  </cellXfs>
  <cellStyles count="5">
    <cellStyle name="Comma" xfId="1" builtinId="3"/>
    <cellStyle name="Normal" xfId="0" builtinId="0"/>
    <cellStyle name="Normal 2 2" xfId="2"/>
    <cellStyle name="Normal_Sheet1" xfId="3"/>
    <cellStyle name="Percent" xfId="4" builtinId="5"/>
  </cellStyles>
  <dxfs count="0"/>
  <tableStyles count="0" defaultTableStyle="TableStyleMedium9" defaultPivotStyle="PivotStyleLight16"/>
  <colors>
    <mruColors>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6.xml"/><Relationship Id="rId21" Type="http://schemas.openxmlformats.org/officeDocument/2006/relationships/externalLink" Target="externalLinks/externalLink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4.xml"/><Relationship Id="rId32" Type="http://schemas.openxmlformats.org/officeDocument/2006/relationships/styles" Target="styles.xml"/><Relationship Id="rId37"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3.xml"/><Relationship Id="rId28" Type="http://schemas.openxmlformats.org/officeDocument/2006/relationships/externalLink" Target="externalLinks/externalLink8.xml"/><Relationship Id="rId36"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2.xml"/><Relationship Id="rId27" Type="http://schemas.openxmlformats.org/officeDocument/2006/relationships/externalLink" Target="externalLinks/externalLink7.xml"/><Relationship Id="rId30" Type="http://schemas.openxmlformats.org/officeDocument/2006/relationships/externalLink" Target="externalLinks/externalLink10.xml"/><Relationship Id="rId35" Type="http://schemas.openxmlformats.org/officeDocument/2006/relationships/customXml" Target="../customXml/item1.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twoCellAnchor editAs="oneCell">
    <xdr:from>
      <xdr:col>4</xdr:col>
      <xdr:colOff>0</xdr:colOff>
      <xdr:row>1</xdr:row>
      <xdr:rowOff>0</xdr:rowOff>
    </xdr:from>
    <xdr:to>
      <xdr:col>4</xdr:col>
      <xdr:colOff>85725</xdr:colOff>
      <xdr:row>1</xdr:row>
      <xdr:rowOff>38100</xdr:rowOff>
    </xdr:to>
    <xdr:sp macro="" textlink="">
      <xdr:nvSpPr>
        <xdr:cNvPr id="1085" name="Text Box 1"/>
        <xdr:cNvSpPr txBox="1">
          <a:spLocks noChangeArrowheads="1"/>
        </xdr:cNvSpPr>
      </xdr:nvSpPr>
      <xdr:spPr bwMode="auto">
        <a:xfrm>
          <a:off x="3352800" y="828675"/>
          <a:ext cx="857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38100</xdr:rowOff>
    </xdr:to>
    <xdr:sp macro="" textlink="">
      <xdr:nvSpPr>
        <xdr:cNvPr id="1086" name="Text Box 1"/>
        <xdr:cNvSpPr txBox="1">
          <a:spLocks noChangeArrowheads="1"/>
        </xdr:cNvSpPr>
      </xdr:nvSpPr>
      <xdr:spPr bwMode="auto">
        <a:xfrm>
          <a:off x="3352800" y="828675"/>
          <a:ext cx="857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38100</xdr:rowOff>
    </xdr:to>
    <xdr:sp macro="" textlink="">
      <xdr:nvSpPr>
        <xdr:cNvPr id="1087" name="Text Box 1"/>
        <xdr:cNvSpPr txBox="1">
          <a:spLocks noChangeArrowheads="1"/>
        </xdr:cNvSpPr>
      </xdr:nvSpPr>
      <xdr:spPr bwMode="auto">
        <a:xfrm>
          <a:off x="3352800" y="828675"/>
          <a:ext cx="857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38100</xdr:rowOff>
    </xdr:to>
    <xdr:sp macro="" textlink="">
      <xdr:nvSpPr>
        <xdr:cNvPr id="1088" name="Text Box 1"/>
        <xdr:cNvSpPr txBox="1">
          <a:spLocks noChangeArrowheads="1"/>
        </xdr:cNvSpPr>
      </xdr:nvSpPr>
      <xdr:spPr bwMode="auto">
        <a:xfrm>
          <a:off x="3352800" y="828675"/>
          <a:ext cx="857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38100</xdr:rowOff>
    </xdr:to>
    <xdr:sp macro="" textlink="">
      <xdr:nvSpPr>
        <xdr:cNvPr id="1089" name="Text Box 1"/>
        <xdr:cNvSpPr txBox="1">
          <a:spLocks noChangeArrowheads="1"/>
        </xdr:cNvSpPr>
      </xdr:nvSpPr>
      <xdr:spPr bwMode="auto">
        <a:xfrm>
          <a:off x="3352800" y="828675"/>
          <a:ext cx="857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38100</xdr:rowOff>
    </xdr:to>
    <xdr:sp macro="" textlink="">
      <xdr:nvSpPr>
        <xdr:cNvPr id="1090" name="Text Box 1"/>
        <xdr:cNvSpPr txBox="1">
          <a:spLocks noChangeArrowheads="1"/>
        </xdr:cNvSpPr>
      </xdr:nvSpPr>
      <xdr:spPr bwMode="auto">
        <a:xfrm>
          <a:off x="3352800" y="828675"/>
          <a:ext cx="857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3</xdr:col>
      <xdr:colOff>0</xdr:colOff>
      <xdr:row>0</xdr:row>
      <xdr:rowOff>0</xdr:rowOff>
    </xdr:from>
    <xdr:to>
      <xdr:col>3</xdr:col>
      <xdr:colOff>85725</xdr:colOff>
      <xdr:row>0</xdr:row>
      <xdr:rowOff>38100</xdr:rowOff>
    </xdr:to>
    <xdr:sp macro="" textlink="">
      <xdr:nvSpPr>
        <xdr:cNvPr id="10301" name="Text Box 1"/>
        <xdr:cNvSpPr txBox="1">
          <a:spLocks noChangeArrowheads="1"/>
        </xdr:cNvSpPr>
      </xdr:nvSpPr>
      <xdr:spPr bwMode="auto">
        <a:xfrm>
          <a:off x="2733675" y="0"/>
          <a:ext cx="857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0</xdr:row>
      <xdr:rowOff>38100</xdr:rowOff>
    </xdr:to>
    <xdr:sp macro="" textlink="">
      <xdr:nvSpPr>
        <xdr:cNvPr id="10302" name="Text Box 1"/>
        <xdr:cNvSpPr txBox="1">
          <a:spLocks noChangeArrowheads="1"/>
        </xdr:cNvSpPr>
      </xdr:nvSpPr>
      <xdr:spPr bwMode="auto">
        <a:xfrm>
          <a:off x="2733675" y="0"/>
          <a:ext cx="857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0</xdr:row>
      <xdr:rowOff>38100</xdr:rowOff>
    </xdr:to>
    <xdr:sp macro="" textlink="">
      <xdr:nvSpPr>
        <xdr:cNvPr id="10303" name="Text Box 1"/>
        <xdr:cNvSpPr txBox="1">
          <a:spLocks noChangeArrowheads="1"/>
        </xdr:cNvSpPr>
      </xdr:nvSpPr>
      <xdr:spPr bwMode="auto">
        <a:xfrm>
          <a:off x="2733675" y="0"/>
          <a:ext cx="857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85725</xdr:colOff>
      <xdr:row>1</xdr:row>
      <xdr:rowOff>38100</xdr:rowOff>
    </xdr:to>
    <xdr:sp macro="" textlink="">
      <xdr:nvSpPr>
        <xdr:cNvPr id="10304" name="Text Box 1"/>
        <xdr:cNvSpPr txBox="1">
          <a:spLocks noChangeArrowheads="1"/>
        </xdr:cNvSpPr>
      </xdr:nvSpPr>
      <xdr:spPr bwMode="auto">
        <a:xfrm>
          <a:off x="2733675" y="847725"/>
          <a:ext cx="857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85725</xdr:colOff>
      <xdr:row>1</xdr:row>
      <xdr:rowOff>38100</xdr:rowOff>
    </xdr:to>
    <xdr:sp macro="" textlink="">
      <xdr:nvSpPr>
        <xdr:cNvPr id="10305" name="Text Box 1"/>
        <xdr:cNvSpPr txBox="1">
          <a:spLocks noChangeArrowheads="1"/>
        </xdr:cNvSpPr>
      </xdr:nvSpPr>
      <xdr:spPr bwMode="auto">
        <a:xfrm>
          <a:off x="2733675" y="847725"/>
          <a:ext cx="857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85725</xdr:colOff>
      <xdr:row>1</xdr:row>
      <xdr:rowOff>38100</xdr:rowOff>
    </xdr:to>
    <xdr:sp macro="" textlink="">
      <xdr:nvSpPr>
        <xdr:cNvPr id="10306" name="Text Box 1"/>
        <xdr:cNvSpPr txBox="1">
          <a:spLocks noChangeArrowheads="1"/>
        </xdr:cNvSpPr>
      </xdr:nvSpPr>
      <xdr:spPr bwMode="auto">
        <a:xfrm>
          <a:off x="2733675" y="847725"/>
          <a:ext cx="857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4</xdr:col>
      <xdr:colOff>0</xdr:colOff>
      <xdr:row>1</xdr:row>
      <xdr:rowOff>0</xdr:rowOff>
    </xdr:from>
    <xdr:to>
      <xdr:col>4</xdr:col>
      <xdr:colOff>85725</xdr:colOff>
      <xdr:row>2</xdr:row>
      <xdr:rowOff>19050</xdr:rowOff>
    </xdr:to>
    <xdr:sp macro="" textlink="">
      <xdr:nvSpPr>
        <xdr:cNvPr id="11325" name="Text Box 1"/>
        <xdr:cNvSpPr txBox="1">
          <a:spLocks noChangeArrowheads="1"/>
        </xdr:cNvSpPr>
      </xdr:nvSpPr>
      <xdr:spPr bwMode="auto">
        <a:xfrm>
          <a:off x="2419350" y="847725"/>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1326" name="Text Box 1"/>
        <xdr:cNvSpPr txBox="1">
          <a:spLocks noChangeArrowheads="1"/>
        </xdr:cNvSpPr>
      </xdr:nvSpPr>
      <xdr:spPr bwMode="auto">
        <a:xfrm>
          <a:off x="2419350" y="847725"/>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1327" name="Text Box 1"/>
        <xdr:cNvSpPr txBox="1">
          <a:spLocks noChangeArrowheads="1"/>
        </xdr:cNvSpPr>
      </xdr:nvSpPr>
      <xdr:spPr bwMode="auto">
        <a:xfrm>
          <a:off x="2419350" y="847725"/>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57150</xdr:rowOff>
    </xdr:to>
    <xdr:sp macro="" textlink="">
      <xdr:nvSpPr>
        <xdr:cNvPr id="11328" name="Text Box 1"/>
        <xdr:cNvSpPr txBox="1">
          <a:spLocks noChangeArrowheads="1"/>
        </xdr:cNvSpPr>
      </xdr:nvSpPr>
      <xdr:spPr bwMode="auto">
        <a:xfrm>
          <a:off x="2419350" y="847725"/>
          <a:ext cx="8572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57150</xdr:rowOff>
    </xdr:to>
    <xdr:sp macro="" textlink="">
      <xdr:nvSpPr>
        <xdr:cNvPr id="11329" name="Text Box 1"/>
        <xdr:cNvSpPr txBox="1">
          <a:spLocks noChangeArrowheads="1"/>
        </xdr:cNvSpPr>
      </xdr:nvSpPr>
      <xdr:spPr bwMode="auto">
        <a:xfrm>
          <a:off x="2419350" y="847725"/>
          <a:ext cx="8572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57150</xdr:rowOff>
    </xdr:to>
    <xdr:sp macro="" textlink="">
      <xdr:nvSpPr>
        <xdr:cNvPr id="11330" name="Text Box 1"/>
        <xdr:cNvSpPr txBox="1">
          <a:spLocks noChangeArrowheads="1"/>
        </xdr:cNvSpPr>
      </xdr:nvSpPr>
      <xdr:spPr bwMode="auto">
        <a:xfrm>
          <a:off x="2419350" y="847725"/>
          <a:ext cx="8572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12.xml><?xml version="1.0" encoding="utf-8"?>
<xdr:wsDr xmlns:xdr="http://schemas.openxmlformats.org/drawingml/2006/spreadsheetDrawing" xmlns:a="http://schemas.openxmlformats.org/drawingml/2006/main">
  <xdr:twoCellAnchor editAs="oneCell">
    <xdr:from>
      <xdr:col>2</xdr:col>
      <xdr:colOff>0</xdr:colOff>
      <xdr:row>1</xdr:row>
      <xdr:rowOff>0</xdr:rowOff>
    </xdr:from>
    <xdr:to>
      <xdr:col>2</xdr:col>
      <xdr:colOff>85725</xdr:colOff>
      <xdr:row>1</xdr:row>
      <xdr:rowOff>38100</xdr:rowOff>
    </xdr:to>
    <xdr:sp macro="" textlink="">
      <xdr:nvSpPr>
        <xdr:cNvPr id="12299" name="Text Box 1"/>
        <xdr:cNvSpPr txBox="1">
          <a:spLocks noChangeArrowheads="1"/>
        </xdr:cNvSpPr>
      </xdr:nvSpPr>
      <xdr:spPr bwMode="auto">
        <a:xfrm>
          <a:off x="2857500" y="781050"/>
          <a:ext cx="857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619125</xdr:colOff>
      <xdr:row>0</xdr:row>
      <xdr:rowOff>0</xdr:rowOff>
    </xdr:from>
    <xdr:to>
      <xdr:col>4</xdr:col>
      <xdr:colOff>619125</xdr:colOff>
      <xdr:row>0</xdr:row>
      <xdr:rowOff>0</xdr:rowOff>
    </xdr:to>
    <xdr:sp macro="" textlink="">
      <xdr:nvSpPr>
        <xdr:cNvPr id="2069" name="Line 1"/>
        <xdr:cNvSpPr>
          <a:spLocks noChangeShapeType="1"/>
        </xdr:cNvSpPr>
      </xdr:nvSpPr>
      <xdr:spPr bwMode="auto">
        <a:xfrm>
          <a:off x="7419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619125</xdr:colOff>
      <xdr:row>0</xdr:row>
      <xdr:rowOff>0</xdr:rowOff>
    </xdr:from>
    <xdr:to>
      <xdr:col>4</xdr:col>
      <xdr:colOff>619125</xdr:colOff>
      <xdr:row>0</xdr:row>
      <xdr:rowOff>0</xdr:rowOff>
    </xdr:to>
    <xdr:sp macro="" textlink="">
      <xdr:nvSpPr>
        <xdr:cNvPr id="2070" name="Line 2"/>
        <xdr:cNvSpPr>
          <a:spLocks noChangeShapeType="1"/>
        </xdr:cNvSpPr>
      </xdr:nvSpPr>
      <xdr:spPr bwMode="auto">
        <a:xfrm>
          <a:off x="7419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0</xdr:colOff>
      <xdr:row>1</xdr:row>
      <xdr:rowOff>0</xdr:rowOff>
    </xdr:from>
    <xdr:to>
      <xdr:col>3</xdr:col>
      <xdr:colOff>85725</xdr:colOff>
      <xdr:row>1</xdr:row>
      <xdr:rowOff>38100</xdr:rowOff>
    </xdr:to>
    <xdr:sp macro="" textlink="">
      <xdr:nvSpPr>
        <xdr:cNvPr id="3103" name="Text Box 1"/>
        <xdr:cNvSpPr txBox="1">
          <a:spLocks noChangeArrowheads="1"/>
        </xdr:cNvSpPr>
      </xdr:nvSpPr>
      <xdr:spPr bwMode="auto">
        <a:xfrm>
          <a:off x="3124200" y="828675"/>
          <a:ext cx="857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85725</xdr:colOff>
      <xdr:row>1</xdr:row>
      <xdr:rowOff>38100</xdr:rowOff>
    </xdr:to>
    <xdr:sp macro="" textlink="">
      <xdr:nvSpPr>
        <xdr:cNvPr id="3104" name="Text Box 1"/>
        <xdr:cNvSpPr txBox="1">
          <a:spLocks noChangeArrowheads="1"/>
        </xdr:cNvSpPr>
      </xdr:nvSpPr>
      <xdr:spPr bwMode="auto">
        <a:xfrm>
          <a:off x="3124200" y="828675"/>
          <a:ext cx="857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85725</xdr:colOff>
      <xdr:row>1</xdr:row>
      <xdr:rowOff>38100</xdr:rowOff>
    </xdr:to>
    <xdr:sp macro="" textlink="">
      <xdr:nvSpPr>
        <xdr:cNvPr id="3105" name="Text Box 1"/>
        <xdr:cNvSpPr txBox="1">
          <a:spLocks noChangeArrowheads="1"/>
        </xdr:cNvSpPr>
      </xdr:nvSpPr>
      <xdr:spPr bwMode="auto">
        <a:xfrm>
          <a:off x="3124200" y="828675"/>
          <a:ext cx="857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4</xdr:col>
      <xdr:colOff>0</xdr:colOff>
      <xdr:row>1</xdr:row>
      <xdr:rowOff>0</xdr:rowOff>
    </xdr:from>
    <xdr:to>
      <xdr:col>4</xdr:col>
      <xdr:colOff>85725</xdr:colOff>
      <xdr:row>2</xdr:row>
      <xdr:rowOff>57150</xdr:rowOff>
    </xdr:to>
    <xdr:sp macro="" textlink="">
      <xdr:nvSpPr>
        <xdr:cNvPr id="4127" name="Text Box 1"/>
        <xdr:cNvSpPr txBox="1">
          <a:spLocks noChangeArrowheads="1"/>
        </xdr:cNvSpPr>
      </xdr:nvSpPr>
      <xdr:spPr bwMode="auto">
        <a:xfrm>
          <a:off x="3162300" y="847725"/>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57150</xdr:rowOff>
    </xdr:to>
    <xdr:sp macro="" textlink="">
      <xdr:nvSpPr>
        <xdr:cNvPr id="4128" name="Text Box 1"/>
        <xdr:cNvSpPr txBox="1">
          <a:spLocks noChangeArrowheads="1"/>
        </xdr:cNvSpPr>
      </xdr:nvSpPr>
      <xdr:spPr bwMode="auto">
        <a:xfrm>
          <a:off x="3162300" y="847725"/>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57150</xdr:rowOff>
    </xdr:to>
    <xdr:sp macro="" textlink="">
      <xdr:nvSpPr>
        <xdr:cNvPr id="4129" name="Text Box 1"/>
        <xdr:cNvSpPr txBox="1">
          <a:spLocks noChangeArrowheads="1"/>
        </xdr:cNvSpPr>
      </xdr:nvSpPr>
      <xdr:spPr bwMode="auto">
        <a:xfrm>
          <a:off x="3162300" y="847725"/>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4</xdr:col>
      <xdr:colOff>619125</xdr:colOff>
      <xdr:row>0</xdr:row>
      <xdr:rowOff>0</xdr:rowOff>
    </xdr:from>
    <xdr:to>
      <xdr:col>4</xdr:col>
      <xdr:colOff>619125</xdr:colOff>
      <xdr:row>0</xdr:row>
      <xdr:rowOff>0</xdr:rowOff>
    </xdr:to>
    <xdr:sp macro="" textlink="">
      <xdr:nvSpPr>
        <xdr:cNvPr id="5141" name="Line 1"/>
        <xdr:cNvSpPr>
          <a:spLocks noChangeShapeType="1"/>
        </xdr:cNvSpPr>
      </xdr:nvSpPr>
      <xdr:spPr bwMode="auto">
        <a:xfrm>
          <a:off x="81915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619125</xdr:colOff>
      <xdr:row>0</xdr:row>
      <xdr:rowOff>0</xdr:rowOff>
    </xdr:from>
    <xdr:to>
      <xdr:col>4</xdr:col>
      <xdr:colOff>619125</xdr:colOff>
      <xdr:row>0</xdr:row>
      <xdr:rowOff>0</xdr:rowOff>
    </xdr:to>
    <xdr:sp macro="" textlink="">
      <xdr:nvSpPr>
        <xdr:cNvPr id="5142" name="Line 2"/>
        <xdr:cNvSpPr>
          <a:spLocks noChangeShapeType="1"/>
        </xdr:cNvSpPr>
      </xdr:nvSpPr>
      <xdr:spPr bwMode="auto">
        <a:xfrm>
          <a:off x="81915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4</xdr:col>
      <xdr:colOff>0</xdr:colOff>
      <xdr:row>1</xdr:row>
      <xdr:rowOff>0</xdr:rowOff>
    </xdr:from>
    <xdr:to>
      <xdr:col>4</xdr:col>
      <xdr:colOff>85725</xdr:colOff>
      <xdr:row>1</xdr:row>
      <xdr:rowOff>38100</xdr:rowOff>
    </xdr:to>
    <xdr:sp macro="" textlink="">
      <xdr:nvSpPr>
        <xdr:cNvPr id="6175" name="Text Box 1"/>
        <xdr:cNvSpPr txBox="1">
          <a:spLocks noChangeArrowheads="1"/>
        </xdr:cNvSpPr>
      </xdr:nvSpPr>
      <xdr:spPr bwMode="auto">
        <a:xfrm>
          <a:off x="2895600" y="828675"/>
          <a:ext cx="857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38100</xdr:rowOff>
    </xdr:to>
    <xdr:sp macro="" textlink="">
      <xdr:nvSpPr>
        <xdr:cNvPr id="6176" name="Text Box 1"/>
        <xdr:cNvSpPr txBox="1">
          <a:spLocks noChangeArrowheads="1"/>
        </xdr:cNvSpPr>
      </xdr:nvSpPr>
      <xdr:spPr bwMode="auto">
        <a:xfrm>
          <a:off x="2895600" y="828675"/>
          <a:ext cx="857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38100</xdr:rowOff>
    </xdr:to>
    <xdr:sp macro="" textlink="">
      <xdr:nvSpPr>
        <xdr:cNvPr id="6177" name="Text Box 1"/>
        <xdr:cNvSpPr txBox="1">
          <a:spLocks noChangeArrowheads="1"/>
        </xdr:cNvSpPr>
      </xdr:nvSpPr>
      <xdr:spPr bwMode="auto">
        <a:xfrm>
          <a:off x="2895600" y="828675"/>
          <a:ext cx="857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4</xdr:col>
      <xdr:colOff>0</xdr:colOff>
      <xdr:row>1</xdr:row>
      <xdr:rowOff>0</xdr:rowOff>
    </xdr:from>
    <xdr:to>
      <xdr:col>4</xdr:col>
      <xdr:colOff>85725</xdr:colOff>
      <xdr:row>1</xdr:row>
      <xdr:rowOff>38100</xdr:rowOff>
    </xdr:to>
    <xdr:sp macro="" textlink="">
      <xdr:nvSpPr>
        <xdr:cNvPr id="7229" name="Text Box 1"/>
        <xdr:cNvSpPr txBox="1">
          <a:spLocks noChangeArrowheads="1"/>
        </xdr:cNvSpPr>
      </xdr:nvSpPr>
      <xdr:spPr bwMode="auto">
        <a:xfrm>
          <a:off x="2219325" y="809625"/>
          <a:ext cx="857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38100</xdr:rowOff>
    </xdr:to>
    <xdr:sp macro="" textlink="">
      <xdr:nvSpPr>
        <xdr:cNvPr id="7230" name="Text Box 1"/>
        <xdr:cNvSpPr txBox="1">
          <a:spLocks noChangeArrowheads="1"/>
        </xdr:cNvSpPr>
      </xdr:nvSpPr>
      <xdr:spPr bwMode="auto">
        <a:xfrm>
          <a:off x="2219325" y="809625"/>
          <a:ext cx="857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38100</xdr:rowOff>
    </xdr:to>
    <xdr:sp macro="" textlink="">
      <xdr:nvSpPr>
        <xdr:cNvPr id="7231" name="Text Box 1"/>
        <xdr:cNvSpPr txBox="1">
          <a:spLocks noChangeArrowheads="1"/>
        </xdr:cNvSpPr>
      </xdr:nvSpPr>
      <xdr:spPr bwMode="auto">
        <a:xfrm>
          <a:off x="2219325" y="809625"/>
          <a:ext cx="857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57150</xdr:rowOff>
    </xdr:to>
    <xdr:sp macro="" textlink="">
      <xdr:nvSpPr>
        <xdr:cNvPr id="7232" name="Text Box 1"/>
        <xdr:cNvSpPr txBox="1">
          <a:spLocks noChangeArrowheads="1"/>
        </xdr:cNvSpPr>
      </xdr:nvSpPr>
      <xdr:spPr bwMode="auto">
        <a:xfrm>
          <a:off x="2219325" y="809625"/>
          <a:ext cx="8572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57150</xdr:rowOff>
    </xdr:to>
    <xdr:sp macro="" textlink="">
      <xdr:nvSpPr>
        <xdr:cNvPr id="7233" name="Text Box 1"/>
        <xdr:cNvSpPr txBox="1">
          <a:spLocks noChangeArrowheads="1"/>
        </xdr:cNvSpPr>
      </xdr:nvSpPr>
      <xdr:spPr bwMode="auto">
        <a:xfrm>
          <a:off x="2219325" y="809625"/>
          <a:ext cx="8572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57150</xdr:rowOff>
    </xdr:to>
    <xdr:sp macro="" textlink="">
      <xdr:nvSpPr>
        <xdr:cNvPr id="7234" name="Text Box 1"/>
        <xdr:cNvSpPr txBox="1">
          <a:spLocks noChangeArrowheads="1"/>
        </xdr:cNvSpPr>
      </xdr:nvSpPr>
      <xdr:spPr bwMode="auto">
        <a:xfrm>
          <a:off x="2219325" y="809625"/>
          <a:ext cx="8572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4</xdr:col>
      <xdr:colOff>0</xdr:colOff>
      <xdr:row>0</xdr:row>
      <xdr:rowOff>0</xdr:rowOff>
    </xdr:from>
    <xdr:to>
      <xdr:col>4</xdr:col>
      <xdr:colOff>85725</xdr:colOff>
      <xdr:row>0</xdr:row>
      <xdr:rowOff>38100</xdr:rowOff>
    </xdr:to>
    <xdr:sp macro="" textlink="">
      <xdr:nvSpPr>
        <xdr:cNvPr id="8313" name="Text Box 1"/>
        <xdr:cNvSpPr txBox="1">
          <a:spLocks noChangeArrowheads="1"/>
        </xdr:cNvSpPr>
      </xdr:nvSpPr>
      <xdr:spPr bwMode="auto">
        <a:xfrm>
          <a:off x="3200400" y="0"/>
          <a:ext cx="857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38100</xdr:rowOff>
    </xdr:to>
    <xdr:sp macro="" textlink="">
      <xdr:nvSpPr>
        <xdr:cNvPr id="8314" name="Text Box 1"/>
        <xdr:cNvSpPr txBox="1">
          <a:spLocks noChangeArrowheads="1"/>
        </xdr:cNvSpPr>
      </xdr:nvSpPr>
      <xdr:spPr bwMode="auto">
        <a:xfrm>
          <a:off x="3200400" y="0"/>
          <a:ext cx="857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38100</xdr:rowOff>
    </xdr:to>
    <xdr:sp macro="" textlink="">
      <xdr:nvSpPr>
        <xdr:cNvPr id="8315" name="Text Box 1"/>
        <xdr:cNvSpPr txBox="1">
          <a:spLocks noChangeArrowheads="1"/>
        </xdr:cNvSpPr>
      </xdr:nvSpPr>
      <xdr:spPr bwMode="auto">
        <a:xfrm>
          <a:off x="3200400" y="0"/>
          <a:ext cx="857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38100</xdr:rowOff>
    </xdr:to>
    <xdr:sp macro="" textlink="">
      <xdr:nvSpPr>
        <xdr:cNvPr id="8316" name="Text Box 1"/>
        <xdr:cNvSpPr txBox="1">
          <a:spLocks noChangeArrowheads="1"/>
        </xdr:cNvSpPr>
      </xdr:nvSpPr>
      <xdr:spPr bwMode="auto">
        <a:xfrm>
          <a:off x="3200400" y="0"/>
          <a:ext cx="857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38100</xdr:rowOff>
    </xdr:to>
    <xdr:sp macro="" textlink="">
      <xdr:nvSpPr>
        <xdr:cNvPr id="8317" name="Text Box 1"/>
        <xdr:cNvSpPr txBox="1">
          <a:spLocks noChangeArrowheads="1"/>
        </xdr:cNvSpPr>
      </xdr:nvSpPr>
      <xdr:spPr bwMode="auto">
        <a:xfrm>
          <a:off x="3200400" y="0"/>
          <a:ext cx="857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38100</xdr:rowOff>
    </xdr:to>
    <xdr:sp macro="" textlink="">
      <xdr:nvSpPr>
        <xdr:cNvPr id="8318" name="Text Box 1"/>
        <xdr:cNvSpPr txBox="1">
          <a:spLocks noChangeArrowheads="1"/>
        </xdr:cNvSpPr>
      </xdr:nvSpPr>
      <xdr:spPr bwMode="auto">
        <a:xfrm>
          <a:off x="3200400" y="0"/>
          <a:ext cx="857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38100</xdr:rowOff>
    </xdr:to>
    <xdr:sp macro="" textlink="">
      <xdr:nvSpPr>
        <xdr:cNvPr id="8319" name="Text Box 1"/>
        <xdr:cNvSpPr txBox="1">
          <a:spLocks noChangeArrowheads="1"/>
        </xdr:cNvSpPr>
      </xdr:nvSpPr>
      <xdr:spPr bwMode="auto">
        <a:xfrm>
          <a:off x="3200400" y="838200"/>
          <a:ext cx="857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38100</xdr:rowOff>
    </xdr:to>
    <xdr:sp macro="" textlink="">
      <xdr:nvSpPr>
        <xdr:cNvPr id="8320" name="Text Box 1"/>
        <xdr:cNvSpPr txBox="1">
          <a:spLocks noChangeArrowheads="1"/>
        </xdr:cNvSpPr>
      </xdr:nvSpPr>
      <xdr:spPr bwMode="auto">
        <a:xfrm>
          <a:off x="3200400" y="838200"/>
          <a:ext cx="857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38100</xdr:rowOff>
    </xdr:to>
    <xdr:sp macro="" textlink="">
      <xdr:nvSpPr>
        <xdr:cNvPr id="8321" name="Text Box 1"/>
        <xdr:cNvSpPr txBox="1">
          <a:spLocks noChangeArrowheads="1"/>
        </xdr:cNvSpPr>
      </xdr:nvSpPr>
      <xdr:spPr bwMode="auto">
        <a:xfrm>
          <a:off x="3200400" y="838200"/>
          <a:ext cx="857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38100</xdr:rowOff>
    </xdr:to>
    <xdr:sp macro="" textlink="">
      <xdr:nvSpPr>
        <xdr:cNvPr id="8322" name="Text Box 1"/>
        <xdr:cNvSpPr txBox="1">
          <a:spLocks noChangeArrowheads="1"/>
        </xdr:cNvSpPr>
      </xdr:nvSpPr>
      <xdr:spPr bwMode="auto">
        <a:xfrm>
          <a:off x="3200400" y="838200"/>
          <a:ext cx="857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38100</xdr:rowOff>
    </xdr:to>
    <xdr:sp macro="" textlink="">
      <xdr:nvSpPr>
        <xdr:cNvPr id="8323" name="Text Box 1"/>
        <xdr:cNvSpPr txBox="1">
          <a:spLocks noChangeArrowheads="1"/>
        </xdr:cNvSpPr>
      </xdr:nvSpPr>
      <xdr:spPr bwMode="auto">
        <a:xfrm>
          <a:off x="3200400" y="838200"/>
          <a:ext cx="857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38100</xdr:rowOff>
    </xdr:to>
    <xdr:sp macro="" textlink="">
      <xdr:nvSpPr>
        <xdr:cNvPr id="8324" name="Text Box 1"/>
        <xdr:cNvSpPr txBox="1">
          <a:spLocks noChangeArrowheads="1"/>
        </xdr:cNvSpPr>
      </xdr:nvSpPr>
      <xdr:spPr bwMode="auto">
        <a:xfrm>
          <a:off x="3200400" y="838200"/>
          <a:ext cx="857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9.xml><?xml version="1.0" encoding="utf-8"?>
<xdr:wsDr xmlns:xdr="http://schemas.openxmlformats.org/drawingml/2006/spreadsheetDrawing" xmlns:a="http://schemas.openxmlformats.org/drawingml/2006/main">
  <xdr:twoCellAnchor editAs="oneCell">
    <xdr:from>
      <xdr:col>4</xdr:col>
      <xdr:colOff>0</xdr:colOff>
      <xdr:row>1</xdr:row>
      <xdr:rowOff>0</xdr:rowOff>
    </xdr:from>
    <xdr:to>
      <xdr:col>4</xdr:col>
      <xdr:colOff>85725</xdr:colOff>
      <xdr:row>1</xdr:row>
      <xdr:rowOff>38100</xdr:rowOff>
    </xdr:to>
    <xdr:sp macro="" textlink="">
      <xdr:nvSpPr>
        <xdr:cNvPr id="9277" name="Text Box 1"/>
        <xdr:cNvSpPr txBox="1">
          <a:spLocks noChangeArrowheads="1"/>
        </xdr:cNvSpPr>
      </xdr:nvSpPr>
      <xdr:spPr bwMode="auto">
        <a:xfrm>
          <a:off x="2438400" y="819150"/>
          <a:ext cx="857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38100</xdr:rowOff>
    </xdr:to>
    <xdr:sp macro="" textlink="">
      <xdr:nvSpPr>
        <xdr:cNvPr id="9278" name="Text Box 1"/>
        <xdr:cNvSpPr txBox="1">
          <a:spLocks noChangeArrowheads="1"/>
        </xdr:cNvSpPr>
      </xdr:nvSpPr>
      <xdr:spPr bwMode="auto">
        <a:xfrm>
          <a:off x="2438400" y="819150"/>
          <a:ext cx="857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38100</xdr:rowOff>
    </xdr:to>
    <xdr:sp macro="" textlink="">
      <xdr:nvSpPr>
        <xdr:cNvPr id="9279" name="Text Box 1"/>
        <xdr:cNvSpPr txBox="1">
          <a:spLocks noChangeArrowheads="1"/>
        </xdr:cNvSpPr>
      </xdr:nvSpPr>
      <xdr:spPr bwMode="auto">
        <a:xfrm>
          <a:off x="2438400" y="819150"/>
          <a:ext cx="857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57150</xdr:rowOff>
    </xdr:to>
    <xdr:sp macro="" textlink="">
      <xdr:nvSpPr>
        <xdr:cNvPr id="9280" name="Text Box 1"/>
        <xdr:cNvSpPr txBox="1">
          <a:spLocks noChangeArrowheads="1"/>
        </xdr:cNvSpPr>
      </xdr:nvSpPr>
      <xdr:spPr bwMode="auto">
        <a:xfrm>
          <a:off x="2438400" y="819150"/>
          <a:ext cx="85725"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57150</xdr:rowOff>
    </xdr:to>
    <xdr:sp macro="" textlink="">
      <xdr:nvSpPr>
        <xdr:cNvPr id="9281" name="Text Box 1"/>
        <xdr:cNvSpPr txBox="1">
          <a:spLocks noChangeArrowheads="1"/>
        </xdr:cNvSpPr>
      </xdr:nvSpPr>
      <xdr:spPr bwMode="auto">
        <a:xfrm>
          <a:off x="2438400" y="819150"/>
          <a:ext cx="85725"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57150</xdr:rowOff>
    </xdr:to>
    <xdr:sp macro="" textlink="">
      <xdr:nvSpPr>
        <xdr:cNvPr id="9282" name="Text Box 1"/>
        <xdr:cNvSpPr txBox="1">
          <a:spLocks noChangeArrowheads="1"/>
        </xdr:cNvSpPr>
      </xdr:nvSpPr>
      <xdr:spPr bwMode="auto">
        <a:xfrm>
          <a:off x="2438400" y="819150"/>
          <a:ext cx="85725"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BAO%20CAO%20KQTHADS/6.NAM%202020/4.%20THANG%2004%20(T01-2020)/3.%20THONG%20KE%20THEO%20THONG%20TU%2006/1.%20Nghiep%20vu.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1.BAO%20CAO%20KQTHADS/6.NAM%202020/10.%20THANG%2010%20(T07-2020)_(10T-2020)/1.%20CHI%20CUC/Kiem%20Tra-TCCB/Phu%20luc%2009%20tiep%20cong%20dan%2010T-2020%20(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BAO%20CAO%20KQTHADS/6.NAM%202020/4.%20THANG%2004%20(T01-2020)/3.%20THONG%20KE%20THEO%20THONG%20TU%2006/2.%20Thanh%20pho.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1.BAO%20CAO%20KQTHADS/6.NAM%202020/4.%20THANG%2004%20(T01-2020)/3.%20THONG%20KE%20THEO%20THONG%20TU%2006/3.%20Dak%20Ha.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1.BAO%20CAO%20KQTHADS/6.NAM%202020/4.%20THANG%2004%20(T01-2020)/3.%20THONG%20KE%20THEO%20THONG%20TU%2006/4.%20Dak%20To.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1.BAO%20CAO%20KQTHADS/6.NAM%202020/4.%20THANG%2004%20(T01-2020)/3.%20THONG%20KE%20THEO%20THONG%20TU%2006/5.%20Ngoc%20Hoi.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1.BAO%20CAO%20KQTHADS/6.NAM%202020/4.%20THANG%2004%20(T01-2020)/3.%20THONG%20KE%20THEO%20THONG%20TU%2006/6.%20Dak%20Glei.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1.BAO%20CAO%20KQTHADS/6.NAM%202020/4.%20THANG%2004%20(T01-2020)/3.%20THONG%20KE%20THEO%20THONG%20TU%2006/7.%20Sa%20Thay.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1.BAO%20CAO%20KQTHADS/6.NAM%202020/4.%20THANG%2004%20(T01-2020)/3.%20THONG%20KE%20THEO%20THONG%20TU%2006/9.%20Kon%20Plong.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1.BAO%20CAO%20KQTHADS/6.NAM%202020/4.%20THANG%2004%20(T01-2020)/3.%20THONG%20KE%20THEO%20THONG%20TU%2006/10.%20Tu%20Mo%20Rong.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T"/>
      <sheetName val="01"/>
      <sheetName val="PT01"/>
      <sheetName val="02"/>
      <sheetName val="02 (bỏ)"/>
      <sheetName val="PT02"/>
      <sheetName val="03"/>
      <sheetName val="03 (bỏ)"/>
      <sheetName val="04"/>
      <sheetName val="04 (bỏ)"/>
      <sheetName val="05"/>
      <sheetName val="05 (bỏ)"/>
      <sheetName val="06"/>
      <sheetName val="07"/>
      <sheetName val="08"/>
      <sheetName val="09"/>
      <sheetName val="10"/>
      <sheetName val="11"/>
      <sheetName val="12"/>
      <sheetName val="PLChuaDieuKie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 TCD"/>
    </sheetNames>
    <sheetDataSet>
      <sheetData sheetId="0">
        <row r="11">
          <cell r="U11">
            <v>0</v>
          </cell>
        </row>
        <row r="12">
          <cell r="U12">
            <v>0</v>
          </cell>
        </row>
        <row r="14">
          <cell r="U14">
            <v>0</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T"/>
      <sheetName val="01"/>
      <sheetName val="PT01"/>
      <sheetName val="02"/>
      <sheetName val="02 (bỏ)"/>
      <sheetName val="PT02"/>
      <sheetName val="03"/>
      <sheetName val="03 (bỏ)"/>
      <sheetName val="04"/>
      <sheetName val="04 (bỏ)"/>
      <sheetName val="05"/>
      <sheetName val="05 (bỏ)"/>
      <sheetName val="06"/>
      <sheetName val="07"/>
      <sheetName val="08"/>
      <sheetName val="09"/>
      <sheetName val="10"/>
      <sheetName val="11"/>
      <sheetName val="12"/>
      <sheetName val="PLChuaDieuKien"/>
    </sheetNames>
    <sheetDataSet>
      <sheetData sheetId="0"/>
      <sheetData sheetId="1"/>
      <sheetData sheetId="2"/>
      <sheetData sheetId="3"/>
      <sheetData sheetId="4"/>
      <sheetData sheetId="5"/>
      <sheetData sheetId="6"/>
      <sheetData sheetId="7"/>
      <sheetData sheetId="8">
        <row r="10">
          <cell r="Y10">
            <v>231</v>
          </cell>
          <cell r="AB10">
            <v>20</v>
          </cell>
        </row>
      </sheetData>
      <sheetData sheetId="9"/>
      <sheetData sheetId="10">
        <row r="10">
          <cell r="Y10">
            <v>35680185</v>
          </cell>
          <cell r="AB10">
            <v>4337984</v>
          </cell>
        </row>
      </sheetData>
      <sheetData sheetId="11"/>
      <sheetData sheetId="12"/>
      <sheetData sheetId="13"/>
      <sheetData sheetId="14"/>
      <sheetData sheetId="15"/>
      <sheetData sheetId="16"/>
      <sheetData sheetId="17"/>
      <sheetData sheetId="18"/>
      <sheetData sheetId="1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T"/>
      <sheetName val="01"/>
      <sheetName val="PT01"/>
      <sheetName val="02"/>
      <sheetName val="02 (bỏ)"/>
      <sheetName val="PT02"/>
      <sheetName val="03"/>
      <sheetName val="03 (bỏ)"/>
      <sheetName val="04"/>
      <sheetName val="04 (bỏ)"/>
      <sheetName val="05"/>
      <sheetName val="05 (bỏ)"/>
      <sheetName val="06"/>
      <sheetName val="07"/>
      <sheetName val="08"/>
      <sheetName val="09"/>
      <sheetName val="10"/>
      <sheetName val="11"/>
      <sheetName val="12"/>
      <sheetName val="PLChuaDieuKien"/>
    </sheetNames>
    <sheetDataSet>
      <sheetData sheetId="0"/>
      <sheetData sheetId="1"/>
      <sheetData sheetId="2"/>
      <sheetData sheetId="3"/>
      <sheetData sheetId="4"/>
      <sheetData sheetId="5"/>
      <sheetData sheetId="6"/>
      <sheetData sheetId="7"/>
      <sheetData sheetId="8">
        <row r="10">
          <cell r="Y10">
            <v>135</v>
          </cell>
          <cell r="AB10">
            <v>0</v>
          </cell>
        </row>
      </sheetData>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T"/>
      <sheetName val="01"/>
      <sheetName val="PT01"/>
      <sheetName val="02"/>
      <sheetName val="02 (bỏ)"/>
      <sheetName val="PT02"/>
      <sheetName val="03"/>
      <sheetName val="03 (bỏ)"/>
      <sheetName val="04"/>
      <sheetName val="04 (bỏ)"/>
      <sheetName val="05"/>
      <sheetName val="05 (bỏ)"/>
      <sheetName val="06"/>
      <sheetName val="07"/>
      <sheetName val="08"/>
      <sheetName val="09"/>
      <sheetName val="10"/>
      <sheetName val="11"/>
      <sheetName val="12"/>
      <sheetName val="PLChuaDieuKien"/>
    </sheetNames>
    <sheetDataSet>
      <sheetData sheetId="0"/>
      <sheetData sheetId="1"/>
      <sheetData sheetId="2"/>
      <sheetData sheetId="3"/>
      <sheetData sheetId="4"/>
      <sheetData sheetId="5"/>
      <sheetData sheetId="6"/>
      <sheetData sheetId="7"/>
      <sheetData sheetId="8">
        <row r="10">
          <cell r="Y10">
            <v>0</v>
          </cell>
          <cell r="AB10">
            <v>0</v>
          </cell>
        </row>
      </sheetData>
      <sheetData sheetId="9"/>
      <sheetData sheetId="10">
        <row r="10">
          <cell r="Y10">
            <v>0</v>
          </cell>
          <cell r="AB10">
            <v>0</v>
          </cell>
        </row>
      </sheetData>
      <sheetData sheetId="11"/>
      <sheetData sheetId="12"/>
      <sheetData sheetId="13"/>
      <sheetData sheetId="14"/>
      <sheetData sheetId="15"/>
      <sheetData sheetId="16"/>
      <sheetData sheetId="17"/>
      <sheetData sheetId="18"/>
      <sheetData sheetId="19"/>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T"/>
      <sheetName val="01"/>
      <sheetName val="PT01"/>
      <sheetName val="02"/>
      <sheetName val="02 (bỏ)"/>
      <sheetName val="PT02"/>
      <sheetName val="03"/>
      <sheetName val="03 (bỏ)"/>
      <sheetName val="04"/>
      <sheetName val="04 (bỏ)"/>
      <sheetName val="05"/>
      <sheetName val="05 (bỏ)"/>
      <sheetName val="06"/>
      <sheetName val="07"/>
      <sheetName val="08"/>
      <sheetName val="09"/>
      <sheetName val="10"/>
      <sheetName val="11"/>
      <sheetName val="12"/>
      <sheetName val="PLChuaDieuKien"/>
    </sheetNames>
    <sheetDataSet>
      <sheetData sheetId="0"/>
      <sheetData sheetId="1"/>
      <sheetData sheetId="2"/>
      <sheetData sheetId="3"/>
      <sheetData sheetId="4"/>
      <sheetData sheetId="5"/>
      <sheetData sheetId="6"/>
      <sheetData sheetId="7"/>
      <sheetData sheetId="8">
        <row r="10">
          <cell r="Y10">
            <v>0</v>
          </cell>
          <cell r="AB10">
            <v>0</v>
          </cell>
        </row>
      </sheetData>
      <sheetData sheetId="9"/>
      <sheetData sheetId="10">
        <row r="10">
          <cell r="Y10">
            <v>0</v>
          </cell>
          <cell r="AB10">
            <v>0</v>
          </cell>
        </row>
      </sheetData>
      <sheetData sheetId="11"/>
      <sheetData sheetId="12"/>
      <sheetData sheetId="13"/>
      <sheetData sheetId="14"/>
      <sheetData sheetId="15"/>
      <sheetData sheetId="16"/>
      <sheetData sheetId="17"/>
      <sheetData sheetId="18"/>
      <sheetData sheetId="19"/>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T"/>
      <sheetName val="01"/>
      <sheetName val="PT01"/>
      <sheetName val="02"/>
      <sheetName val="02 (bỏ)"/>
      <sheetName val="PT02"/>
      <sheetName val="03"/>
      <sheetName val="03 (bỏ)"/>
      <sheetName val="04"/>
      <sheetName val="04 (bỏ)"/>
      <sheetName val="05"/>
      <sheetName val="05 (bỏ)"/>
      <sheetName val="06"/>
      <sheetName val="07"/>
      <sheetName val="08"/>
      <sheetName val="09"/>
      <sheetName val="10"/>
      <sheetName val="11"/>
      <sheetName val="12"/>
      <sheetName val="PLChuaDieuKien"/>
    </sheetNames>
    <sheetDataSet>
      <sheetData sheetId="0"/>
      <sheetData sheetId="1"/>
      <sheetData sheetId="2"/>
      <sheetData sheetId="3"/>
      <sheetData sheetId="4"/>
      <sheetData sheetId="5"/>
      <sheetData sheetId="6"/>
      <sheetData sheetId="7"/>
      <sheetData sheetId="8">
        <row r="10">
          <cell r="Y10">
            <v>2</v>
          </cell>
        </row>
      </sheetData>
      <sheetData sheetId="9"/>
      <sheetData sheetId="10">
        <row r="10">
          <cell r="Y10">
            <v>38620</v>
          </cell>
        </row>
      </sheetData>
      <sheetData sheetId="11"/>
      <sheetData sheetId="12"/>
      <sheetData sheetId="13"/>
      <sheetData sheetId="14"/>
      <sheetData sheetId="15"/>
      <sheetData sheetId="16"/>
      <sheetData sheetId="17"/>
      <sheetData sheetId="18"/>
      <sheetData sheetId="19"/>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T"/>
      <sheetName val="01"/>
      <sheetName val="PT01"/>
      <sheetName val="02"/>
      <sheetName val="02 (bỏ)"/>
      <sheetName val="PT02"/>
      <sheetName val="03"/>
      <sheetName val="03 (bỏ)"/>
      <sheetName val="04"/>
      <sheetName val="04 (bỏ)"/>
      <sheetName val="05"/>
      <sheetName val="05 (bỏ)"/>
      <sheetName val="06"/>
      <sheetName val="07"/>
      <sheetName val="08"/>
      <sheetName val="09"/>
      <sheetName val="10"/>
      <sheetName val="11"/>
      <sheetName val="12"/>
      <sheetName val="PLChuaDieuKien"/>
    </sheetNames>
    <sheetDataSet>
      <sheetData sheetId="0"/>
      <sheetData sheetId="1"/>
      <sheetData sheetId="2"/>
      <sheetData sheetId="3"/>
      <sheetData sheetId="4"/>
      <sheetData sheetId="5"/>
      <sheetData sheetId="6"/>
      <sheetData sheetId="7"/>
      <sheetData sheetId="8">
        <row r="10">
          <cell r="Y10">
            <v>37</v>
          </cell>
          <cell r="AB10">
            <v>0</v>
          </cell>
        </row>
      </sheetData>
      <sheetData sheetId="9"/>
      <sheetData sheetId="10">
        <row r="10">
          <cell r="Y10">
            <v>1580425</v>
          </cell>
          <cell r="AB10">
            <v>0</v>
          </cell>
        </row>
      </sheetData>
      <sheetData sheetId="11"/>
      <sheetData sheetId="12"/>
      <sheetData sheetId="13"/>
      <sheetData sheetId="14"/>
      <sheetData sheetId="15"/>
      <sheetData sheetId="16"/>
      <sheetData sheetId="17"/>
      <sheetData sheetId="18"/>
      <sheetData sheetId="19"/>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T"/>
      <sheetName val="01"/>
      <sheetName val="PT01"/>
      <sheetName val="02"/>
      <sheetName val="02 (bỏ)"/>
      <sheetName val="PT02"/>
      <sheetName val="03"/>
      <sheetName val="03 (bỏ)"/>
      <sheetName val="04"/>
      <sheetName val="04 (bỏ)"/>
      <sheetName val="05"/>
      <sheetName val="05 (bỏ)"/>
      <sheetName val="06"/>
      <sheetName val="07"/>
      <sheetName val="08"/>
      <sheetName val="09"/>
      <sheetName val="10"/>
      <sheetName val="11"/>
      <sheetName val="12"/>
      <sheetName val="PLChuaDieuKien"/>
    </sheetNames>
    <sheetDataSet>
      <sheetData sheetId="0"/>
      <sheetData sheetId="1"/>
      <sheetData sheetId="2"/>
      <sheetData sheetId="3"/>
      <sheetData sheetId="4"/>
      <sheetData sheetId="5"/>
      <sheetData sheetId="6"/>
      <sheetData sheetId="7"/>
      <sheetData sheetId="8">
        <row r="10">
          <cell r="Y10">
            <v>3</v>
          </cell>
          <cell r="AB10">
            <v>0</v>
          </cell>
        </row>
      </sheetData>
      <sheetData sheetId="9"/>
      <sheetData sheetId="10">
        <row r="10">
          <cell r="Y10">
            <v>423139</v>
          </cell>
          <cell r="AB10"/>
        </row>
      </sheetData>
      <sheetData sheetId="11"/>
      <sheetData sheetId="12"/>
      <sheetData sheetId="13"/>
      <sheetData sheetId="14"/>
      <sheetData sheetId="15"/>
      <sheetData sheetId="16"/>
      <sheetData sheetId="17"/>
      <sheetData sheetId="18"/>
      <sheetData sheetId="19"/>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T"/>
      <sheetName val="01"/>
      <sheetName val="PT01"/>
      <sheetName val="02"/>
      <sheetName val="02 (bỏ)"/>
      <sheetName val="PT02"/>
      <sheetName val="03"/>
      <sheetName val="03 (bỏ)"/>
      <sheetName val="04"/>
      <sheetName val="04 (bỏ)"/>
      <sheetName val="05"/>
      <sheetName val="05 (bỏ)"/>
      <sheetName val="06"/>
      <sheetName val="07"/>
      <sheetName val="08"/>
      <sheetName val="09"/>
      <sheetName val="10"/>
      <sheetName val="11"/>
      <sheetName val="12"/>
      <sheetName val="PLChuaDieuKien"/>
    </sheetNames>
    <sheetDataSet>
      <sheetData sheetId="0"/>
      <sheetData sheetId="1"/>
      <sheetData sheetId="2"/>
      <sheetData sheetId="3"/>
      <sheetData sheetId="4"/>
      <sheetData sheetId="5"/>
      <sheetData sheetId="6"/>
      <sheetData sheetId="7"/>
      <sheetData sheetId="8">
        <row r="10">
          <cell r="Y10">
            <v>0</v>
          </cell>
          <cell r="AB10"/>
        </row>
      </sheetData>
      <sheetData sheetId="9"/>
      <sheetData sheetId="10">
        <row r="10">
          <cell r="Y10">
            <v>0</v>
          </cell>
        </row>
      </sheetData>
      <sheetData sheetId="11"/>
      <sheetData sheetId="12"/>
      <sheetData sheetId="13"/>
      <sheetData sheetId="14"/>
      <sheetData sheetId="15"/>
      <sheetData sheetId="16"/>
      <sheetData sheetId="17"/>
      <sheetData sheetId="18"/>
      <sheetData sheetId="1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C9"/>
  <sheetViews>
    <sheetView view="pageBreakPreview" zoomScale="130" zoomScaleSheetLayoutView="130" workbookViewId="0">
      <selection activeCell="A9" sqref="A9:C9"/>
    </sheetView>
  </sheetViews>
  <sheetFormatPr defaultRowHeight="15.75"/>
  <cols>
    <col min="1" max="1" width="20" customWidth="1"/>
    <col min="2" max="2" width="19" customWidth="1"/>
    <col min="3" max="3" width="56.75" customWidth="1"/>
    <col min="4" max="4" width="23.375" customWidth="1"/>
    <col min="5" max="5" width="20.25" customWidth="1"/>
  </cols>
  <sheetData>
    <row r="1" spans="1:3" ht="38.25" customHeight="1">
      <c r="A1" s="356" t="s">
        <v>289</v>
      </c>
      <c r="B1" s="356"/>
      <c r="C1" s="193" t="s">
        <v>290</v>
      </c>
    </row>
    <row r="2" spans="1:3" ht="33.75" customHeight="1">
      <c r="A2" s="357" t="s">
        <v>297</v>
      </c>
      <c r="B2" s="357"/>
      <c r="C2" s="181" t="s">
        <v>451</v>
      </c>
    </row>
    <row r="3" spans="1:3">
      <c r="A3" s="354" t="s">
        <v>292</v>
      </c>
      <c r="B3" s="179" t="s">
        <v>294</v>
      </c>
      <c r="C3" s="180" t="s">
        <v>342</v>
      </c>
    </row>
    <row r="4" spans="1:3">
      <c r="A4" s="354"/>
      <c r="B4" s="179" t="s">
        <v>293</v>
      </c>
      <c r="C4" s="283" t="s">
        <v>454</v>
      </c>
    </row>
    <row r="5" spans="1:3">
      <c r="A5" s="354"/>
      <c r="B5" s="179" t="s">
        <v>291</v>
      </c>
      <c r="C5" s="180" t="s">
        <v>298</v>
      </c>
    </row>
    <row r="6" spans="1:3">
      <c r="A6" s="355" t="s">
        <v>285</v>
      </c>
      <c r="B6" s="179" t="s">
        <v>295</v>
      </c>
      <c r="C6" s="180" t="s">
        <v>328</v>
      </c>
    </row>
    <row r="7" spans="1:3">
      <c r="A7" s="355"/>
      <c r="B7" s="179" t="s">
        <v>293</v>
      </c>
      <c r="C7" s="283" t="str">
        <f>C4</f>
        <v>Kon Tum, ngày     tháng 06 năm 2021</v>
      </c>
    </row>
    <row r="8" spans="1:3" ht="21.75" customHeight="1">
      <c r="A8" s="358" t="s">
        <v>296</v>
      </c>
      <c r="B8" s="358"/>
      <c r="C8" s="282" t="s">
        <v>407</v>
      </c>
    </row>
    <row r="9" spans="1:3" ht="36" customHeight="1">
      <c r="A9" s="353" t="s">
        <v>304</v>
      </c>
      <c r="B9" s="353"/>
      <c r="C9" s="353"/>
    </row>
  </sheetData>
  <mergeCells count="6">
    <mergeCell ref="A9:C9"/>
    <mergeCell ref="A3:A5"/>
    <mergeCell ref="A6:A7"/>
    <mergeCell ref="A1:B1"/>
    <mergeCell ref="A2:B2"/>
    <mergeCell ref="A8:B8"/>
  </mergeCells>
  <pageMargins left="0.7" right="0.7" top="0.75" bottom="0.75" header="0.3" footer="0.3"/>
  <pageSetup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92D050"/>
  </sheetPr>
  <dimension ref="A1:V23"/>
  <sheetViews>
    <sheetView view="pageBreakPreview" topLeftCell="A7" zoomScaleSheetLayoutView="100" workbookViewId="0">
      <selection activeCell="A9" sqref="A9:U22"/>
    </sheetView>
  </sheetViews>
  <sheetFormatPr defaultRowHeight="15.75"/>
  <cols>
    <col min="1" max="1" width="3.5" style="64" customWidth="1"/>
    <col min="2" max="2" width="15.5" style="64" customWidth="1"/>
    <col min="3" max="3" width="7.625" style="64" customWidth="1"/>
    <col min="4" max="4" width="5.375" style="64" customWidth="1"/>
    <col min="5" max="5" width="9" style="64"/>
    <col min="6" max="6" width="5.625" style="64" customWidth="1"/>
    <col min="7" max="7" width="6" style="64" customWidth="1"/>
    <col min="8" max="9" width="5.5" style="64" customWidth="1"/>
    <col min="10" max="11" width="6.125" style="64" customWidth="1"/>
    <col min="12" max="12" width="6.875" style="64" customWidth="1"/>
    <col min="13" max="13" width="7.25" style="85" customWidth="1"/>
    <col min="14" max="15" width="6.25" style="85" customWidth="1"/>
    <col min="16" max="16" width="5.25" style="85" customWidth="1"/>
    <col min="17" max="17" width="6.625" style="85" customWidth="1"/>
    <col min="18" max="18" width="7" style="85" customWidth="1"/>
    <col min="19" max="19" width="6.5" style="85" customWidth="1"/>
    <col min="20" max="20" width="5.875" style="85" customWidth="1"/>
    <col min="21" max="21" width="6.5" style="85" customWidth="1"/>
    <col min="22" max="16384" width="9" style="64"/>
  </cols>
  <sheetData>
    <row r="1" spans="1:22" ht="64.5" customHeight="1">
      <c r="A1" s="503" t="s">
        <v>153</v>
      </c>
      <c r="B1" s="503"/>
      <c r="C1" s="503"/>
      <c r="D1" s="503"/>
      <c r="E1" s="503"/>
      <c r="F1" s="506" t="s">
        <v>126</v>
      </c>
      <c r="G1" s="506"/>
      <c r="H1" s="506"/>
      <c r="I1" s="506"/>
      <c r="J1" s="506"/>
      <c r="K1" s="506"/>
      <c r="L1" s="506"/>
      <c r="M1" s="506"/>
      <c r="N1" s="506"/>
      <c r="O1" s="506"/>
      <c r="P1" s="506"/>
      <c r="Q1" s="504" t="s">
        <v>150</v>
      </c>
      <c r="R1" s="504"/>
      <c r="S1" s="504"/>
      <c r="T1" s="504"/>
      <c r="U1" s="504"/>
      <c r="V1" s="68"/>
    </row>
    <row r="2" spans="1:22" s="75" customFormat="1" ht="18" customHeight="1">
      <c r="A2" s="69"/>
      <c r="B2" s="70"/>
      <c r="C2" s="70"/>
      <c r="D2" s="70"/>
      <c r="E2" s="64"/>
      <c r="F2" s="64"/>
      <c r="G2" s="64"/>
      <c r="H2" s="64"/>
      <c r="I2" s="64"/>
      <c r="J2" s="71"/>
      <c r="K2" s="71"/>
      <c r="L2" s="72">
        <f>COUNTBLANK(E9:U22)</f>
        <v>238</v>
      </c>
      <c r="M2" s="73">
        <f>COUNTA(E11:U11)</f>
        <v>0</v>
      </c>
      <c r="N2" s="73">
        <f>L2+M2</f>
        <v>238</v>
      </c>
      <c r="O2" s="73"/>
      <c r="P2" s="74"/>
      <c r="Q2" s="74"/>
      <c r="R2" s="505" t="s">
        <v>120</v>
      </c>
      <c r="S2" s="505"/>
      <c r="T2" s="505"/>
      <c r="U2" s="505"/>
      <c r="V2" s="64"/>
    </row>
    <row r="3" spans="1:22" s="76" customFormat="1" ht="15.75" customHeight="1">
      <c r="A3" s="529" t="s">
        <v>21</v>
      </c>
      <c r="B3" s="529"/>
      <c r="C3" s="525" t="s">
        <v>132</v>
      </c>
      <c r="D3" s="511" t="s">
        <v>134</v>
      </c>
      <c r="E3" s="517" t="s">
        <v>75</v>
      </c>
      <c r="F3" s="518"/>
      <c r="G3" s="507" t="s">
        <v>36</v>
      </c>
      <c r="H3" s="507" t="s">
        <v>82</v>
      </c>
      <c r="I3" s="515" t="s">
        <v>37</v>
      </c>
      <c r="J3" s="516"/>
      <c r="K3" s="516"/>
      <c r="L3" s="516"/>
      <c r="M3" s="516"/>
      <c r="N3" s="516"/>
      <c r="O3" s="516"/>
      <c r="P3" s="516"/>
      <c r="Q3" s="516"/>
      <c r="R3" s="516"/>
      <c r="S3" s="516"/>
      <c r="T3" s="514" t="s">
        <v>103</v>
      </c>
      <c r="U3" s="511" t="s">
        <v>108</v>
      </c>
      <c r="V3" s="75"/>
    </row>
    <row r="4" spans="1:22" s="75" customFormat="1" ht="15.75" customHeight="1">
      <c r="A4" s="529"/>
      <c r="B4" s="529"/>
      <c r="C4" s="526"/>
      <c r="D4" s="511"/>
      <c r="E4" s="519" t="s">
        <v>137</v>
      </c>
      <c r="F4" s="519" t="s">
        <v>62</v>
      </c>
      <c r="G4" s="507"/>
      <c r="H4" s="507"/>
      <c r="I4" s="507" t="s">
        <v>37</v>
      </c>
      <c r="J4" s="511" t="s">
        <v>38</v>
      </c>
      <c r="K4" s="511"/>
      <c r="L4" s="511"/>
      <c r="M4" s="511"/>
      <c r="N4" s="511"/>
      <c r="O4" s="511"/>
      <c r="P4" s="511"/>
      <c r="Q4" s="508" t="s">
        <v>139</v>
      </c>
      <c r="R4" s="508" t="s">
        <v>148</v>
      </c>
      <c r="S4" s="508" t="s">
        <v>81</v>
      </c>
      <c r="T4" s="514"/>
      <c r="U4" s="511"/>
      <c r="V4" s="76"/>
    </row>
    <row r="5" spans="1:22" s="75" customFormat="1" ht="18" customHeight="1">
      <c r="A5" s="529"/>
      <c r="B5" s="529"/>
      <c r="C5" s="526"/>
      <c r="D5" s="511"/>
      <c r="E5" s="520"/>
      <c r="F5" s="520"/>
      <c r="G5" s="507"/>
      <c r="H5" s="507"/>
      <c r="I5" s="507"/>
      <c r="J5" s="507" t="s">
        <v>61</v>
      </c>
      <c r="K5" s="512" t="s">
        <v>4</v>
      </c>
      <c r="L5" s="528"/>
      <c r="M5" s="528"/>
      <c r="N5" s="528"/>
      <c r="O5" s="528"/>
      <c r="P5" s="513"/>
      <c r="Q5" s="509"/>
      <c r="R5" s="509"/>
      <c r="S5" s="509"/>
      <c r="T5" s="514"/>
      <c r="U5" s="511"/>
    </row>
    <row r="6" spans="1:22" s="75" customFormat="1" ht="18.75" customHeight="1">
      <c r="A6" s="529"/>
      <c r="B6" s="529"/>
      <c r="C6" s="526"/>
      <c r="D6" s="511"/>
      <c r="E6" s="520"/>
      <c r="F6" s="520"/>
      <c r="G6" s="507"/>
      <c r="H6" s="507"/>
      <c r="I6" s="507"/>
      <c r="J6" s="507"/>
      <c r="K6" s="508" t="s">
        <v>96</v>
      </c>
      <c r="L6" s="512" t="s">
        <v>4</v>
      </c>
      <c r="M6" s="513"/>
      <c r="N6" s="508" t="s">
        <v>42</v>
      </c>
      <c r="O6" s="508" t="s">
        <v>147</v>
      </c>
      <c r="P6" s="508" t="s">
        <v>46</v>
      </c>
      <c r="Q6" s="509"/>
      <c r="R6" s="509"/>
      <c r="S6" s="509"/>
      <c r="T6" s="514"/>
      <c r="U6" s="511"/>
    </row>
    <row r="7" spans="1:22" ht="36">
      <c r="A7" s="529"/>
      <c r="B7" s="529"/>
      <c r="C7" s="527"/>
      <c r="D7" s="511"/>
      <c r="E7" s="521"/>
      <c r="F7" s="521"/>
      <c r="G7" s="507"/>
      <c r="H7" s="507"/>
      <c r="I7" s="507"/>
      <c r="J7" s="507"/>
      <c r="K7" s="510"/>
      <c r="L7" s="65" t="s">
        <v>39</v>
      </c>
      <c r="M7" s="65" t="s">
        <v>97</v>
      </c>
      <c r="N7" s="510"/>
      <c r="O7" s="510"/>
      <c r="P7" s="510"/>
      <c r="Q7" s="510"/>
      <c r="R7" s="510"/>
      <c r="S7" s="510"/>
      <c r="T7" s="514"/>
      <c r="U7" s="511"/>
      <c r="V7" s="75"/>
    </row>
    <row r="8" spans="1:22">
      <c r="A8" s="523" t="s">
        <v>3</v>
      </c>
      <c r="B8" s="523"/>
      <c r="C8" s="77" t="s">
        <v>13</v>
      </c>
      <c r="D8" s="77" t="s">
        <v>14</v>
      </c>
      <c r="E8" s="77" t="s">
        <v>19</v>
      </c>
      <c r="F8" s="77" t="s">
        <v>22</v>
      </c>
      <c r="G8" s="77" t="s">
        <v>23</v>
      </c>
      <c r="H8" s="77" t="s">
        <v>24</v>
      </c>
      <c r="I8" s="77" t="s">
        <v>25</v>
      </c>
      <c r="J8" s="77" t="s">
        <v>26</v>
      </c>
      <c r="K8" s="77" t="s">
        <v>27</v>
      </c>
      <c r="L8" s="77" t="s">
        <v>29</v>
      </c>
      <c r="M8" s="77" t="s">
        <v>30</v>
      </c>
      <c r="N8" s="77" t="s">
        <v>104</v>
      </c>
      <c r="O8" s="77" t="s">
        <v>101</v>
      </c>
      <c r="P8" s="77" t="s">
        <v>105</v>
      </c>
      <c r="Q8" s="77" t="s">
        <v>106</v>
      </c>
      <c r="R8" s="77" t="s">
        <v>107</v>
      </c>
      <c r="S8" s="77" t="s">
        <v>118</v>
      </c>
      <c r="T8" s="77" t="s">
        <v>131</v>
      </c>
      <c r="U8" s="77" t="s">
        <v>133</v>
      </c>
    </row>
    <row r="9" spans="1:22">
      <c r="A9" s="523" t="s">
        <v>10</v>
      </c>
      <c r="B9" s="523"/>
      <c r="C9" s="78"/>
      <c r="D9" s="78"/>
      <c r="E9" s="78"/>
      <c r="F9" s="78"/>
      <c r="G9" s="78"/>
      <c r="H9" s="78"/>
      <c r="I9" s="78"/>
      <c r="J9" s="78"/>
      <c r="K9" s="78"/>
      <c r="L9" s="78"/>
      <c r="M9" s="78"/>
      <c r="N9" s="78"/>
      <c r="O9" s="78"/>
      <c r="P9" s="79"/>
      <c r="Q9" s="79"/>
      <c r="R9" s="79"/>
      <c r="S9" s="79"/>
      <c r="T9" s="78"/>
      <c r="U9" s="78"/>
    </row>
    <row r="10" spans="1:22">
      <c r="A10" s="80" t="s">
        <v>0</v>
      </c>
      <c r="B10" s="81" t="s">
        <v>28</v>
      </c>
      <c r="C10" s="78"/>
      <c r="D10" s="78"/>
      <c r="E10" s="78"/>
      <c r="F10" s="78"/>
      <c r="G10" s="78"/>
      <c r="H10" s="78"/>
      <c r="I10" s="78"/>
      <c r="J10" s="78"/>
      <c r="K10" s="78"/>
      <c r="L10" s="78"/>
      <c r="M10" s="78"/>
      <c r="N10" s="78"/>
      <c r="O10" s="78"/>
      <c r="P10" s="79"/>
      <c r="Q10" s="79"/>
      <c r="R10" s="79"/>
      <c r="S10" s="79"/>
      <c r="T10" s="78"/>
      <c r="U10" s="78"/>
    </row>
    <row r="11" spans="1:22">
      <c r="A11" s="82" t="s">
        <v>13</v>
      </c>
      <c r="B11" s="83" t="s">
        <v>6</v>
      </c>
      <c r="C11" s="78"/>
      <c r="D11" s="78"/>
      <c r="E11" s="78"/>
      <c r="F11" s="78"/>
      <c r="G11" s="78"/>
      <c r="H11" s="78"/>
      <c r="I11" s="78"/>
      <c r="J11" s="78"/>
      <c r="K11" s="78"/>
      <c r="L11" s="78"/>
      <c r="M11" s="78"/>
      <c r="N11" s="78"/>
      <c r="O11" s="78"/>
      <c r="P11" s="78"/>
      <c r="Q11" s="78"/>
      <c r="R11" s="78"/>
      <c r="S11" s="78"/>
      <c r="T11" s="78"/>
      <c r="U11" s="78"/>
    </row>
    <row r="12" spans="1:22">
      <c r="A12" s="82" t="s">
        <v>14</v>
      </c>
      <c r="B12" s="83" t="s">
        <v>6</v>
      </c>
      <c r="C12" s="78"/>
      <c r="D12" s="78"/>
      <c r="E12" s="78"/>
      <c r="F12" s="78"/>
      <c r="G12" s="78"/>
      <c r="H12" s="78"/>
      <c r="I12" s="78"/>
      <c r="J12" s="78"/>
      <c r="K12" s="78"/>
      <c r="L12" s="78"/>
      <c r="M12" s="78"/>
      <c r="N12" s="78"/>
      <c r="O12" s="78"/>
      <c r="P12" s="79"/>
      <c r="Q12" s="79"/>
      <c r="R12" s="79"/>
      <c r="S12" s="79"/>
      <c r="T12" s="78"/>
      <c r="U12" s="78"/>
    </row>
    <row r="13" spans="1:22">
      <c r="A13" s="82" t="s">
        <v>9</v>
      </c>
      <c r="B13" s="83" t="s">
        <v>11</v>
      </c>
      <c r="C13" s="78"/>
      <c r="D13" s="78"/>
      <c r="E13" s="78"/>
      <c r="F13" s="78"/>
      <c r="G13" s="78"/>
      <c r="H13" s="78"/>
      <c r="I13" s="78"/>
      <c r="J13" s="78"/>
      <c r="K13" s="78"/>
      <c r="L13" s="78"/>
      <c r="M13" s="78"/>
      <c r="N13" s="78"/>
      <c r="O13" s="78"/>
      <c r="P13" s="79"/>
      <c r="Q13" s="79"/>
      <c r="R13" s="79"/>
      <c r="S13" s="79"/>
      <c r="T13" s="78"/>
      <c r="U13" s="78"/>
    </row>
    <row r="14" spans="1:22">
      <c r="A14" s="80" t="s">
        <v>1</v>
      </c>
      <c r="B14" s="81" t="s">
        <v>8</v>
      </c>
      <c r="C14" s="78"/>
      <c r="D14" s="78"/>
      <c r="E14" s="78"/>
      <c r="F14" s="78"/>
      <c r="G14" s="78"/>
      <c r="H14" s="78"/>
      <c r="I14" s="78"/>
      <c r="J14" s="78"/>
      <c r="K14" s="78"/>
      <c r="L14" s="78"/>
      <c r="M14" s="78"/>
      <c r="N14" s="78"/>
      <c r="O14" s="78"/>
      <c r="P14" s="79"/>
      <c r="Q14" s="79"/>
      <c r="R14" s="79"/>
      <c r="S14" s="79"/>
      <c r="T14" s="78"/>
      <c r="U14" s="78"/>
    </row>
    <row r="15" spans="1:22">
      <c r="A15" s="80" t="s">
        <v>13</v>
      </c>
      <c r="B15" s="81" t="s">
        <v>5</v>
      </c>
      <c r="C15" s="78"/>
      <c r="D15" s="78"/>
      <c r="E15" s="78"/>
      <c r="F15" s="78"/>
      <c r="G15" s="78"/>
      <c r="H15" s="78"/>
      <c r="I15" s="78"/>
      <c r="J15" s="78"/>
      <c r="K15" s="78"/>
      <c r="L15" s="78"/>
      <c r="M15" s="78"/>
      <c r="N15" s="78"/>
      <c r="O15" s="78"/>
      <c r="P15" s="79"/>
      <c r="Q15" s="79"/>
      <c r="R15" s="79"/>
      <c r="S15" s="79"/>
      <c r="T15" s="78"/>
      <c r="U15" s="78"/>
    </row>
    <row r="16" spans="1:22">
      <c r="A16" s="82" t="s">
        <v>15</v>
      </c>
      <c r="B16" s="83" t="s">
        <v>6</v>
      </c>
      <c r="C16" s="78"/>
      <c r="D16" s="78"/>
      <c r="E16" s="78"/>
      <c r="F16" s="78"/>
      <c r="G16" s="78"/>
      <c r="H16" s="78"/>
      <c r="I16" s="78"/>
      <c r="J16" s="78"/>
      <c r="K16" s="78"/>
      <c r="L16" s="78"/>
      <c r="M16" s="78"/>
      <c r="N16" s="78"/>
      <c r="O16" s="78"/>
      <c r="P16" s="79"/>
      <c r="Q16" s="79"/>
      <c r="R16" s="79"/>
      <c r="S16" s="79"/>
      <c r="T16" s="78"/>
      <c r="U16" s="78"/>
    </row>
    <row r="17" spans="1:22">
      <c r="A17" s="82" t="s">
        <v>16</v>
      </c>
      <c r="B17" s="83" t="s">
        <v>7</v>
      </c>
      <c r="C17" s="78"/>
      <c r="D17" s="78"/>
      <c r="E17" s="78"/>
      <c r="F17" s="78"/>
      <c r="G17" s="78"/>
      <c r="H17" s="78"/>
      <c r="I17" s="78"/>
      <c r="J17" s="78"/>
      <c r="K17" s="78"/>
      <c r="L17" s="78"/>
      <c r="M17" s="78"/>
      <c r="N17" s="78"/>
      <c r="O17" s="78"/>
      <c r="P17" s="79"/>
      <c r="Q17" s="79"/>
      <c r="R17" s="79"/>
      <c r="S17" s="79"/>
      <c r="T17" s="78"/>
      <c r="U17" s="78"/>
    </row>
    <row r="18" spans="1:22">
      <c r="A18" s="82" t="s">
        <v>9</v>
      </c>
      <c r="B18" s="83" t="s">
        <v>11</v>
      </c>
      <c r="C18" s="78"/>
      <c r="D18" s="78"/>
      <c r="E18" s="78"/>
      <c r="F18" s="78"/>
      <c r="G18" s="78"/>
      <c r="H18" s="78"/>
      <c r="I18" s="78"/>
      <c r="J18" s="78"/>
      <c r="K18" s="78"/>
      <c r="L18" s="78"/>
      <c r="M18" s="78"/>
      <c r="N18" s="78"/>
      <c r="O18" s="78"/>
      <c r="P18" s="79"/>
      <c r="Q18" s="79"/>
      <c r="R18" s="79"/>
      <c r="S18" s="79"/>
      <c r="T18" s="78"/>
      <c r="U18" s="78"/>
    </row>
    <row r="19" spans="1:22">
      <c r="A19" s="80" t="s">
        <v>14</v>
      </c>
      <c r="B19" s="81" t="s">
        <v>59</v>
      </c>
      <c r="C19" s="78"/>
      <c r="D19" s="78"/>
      <c r="E19" s="78"/>
      <c r="F19" s="78"/>
      <c r="G19" s="78"/>
      <c r="H19" s="78"/>
      <c r="I19" s="78"/>
      <c r="J19" s="78"/>
      <c r="K19" s="78"/>
      <c r="L19" s="78"/>
      <c r="M19" s="78"/>
      <c r="N19" s="78"/>
      <c r="O19" s="78"/>
      <c r="P19" s="79"/>
      <c r="Q19" s="79"/>
      <c r="R19" s="79"/>
      <c r="S19" s="79"/>
      <c r="T19" s="78"/>
      <c r="U19" s="78"/>
    </row>
    <row r="20" spans="1:22">
      <c r="A20" s="82" t="s">
        <v>17</v>
      </c>
      <c r="B20" s="83" t="s">
        <v>6</v>
      </c>
      <c r="C20" s="78"/>
      <c r="D20" s="78"/>
      <c r="E20" s="78"/>
      <c r="F20" s="78"/>
      <c r="G20" s="78"/>
      <c r="H20" s="78"/>
      <c r="I20" s="78"/>
      <c r="J20" s="78"/>
      <c r="K20" s="78"/>
      <c r="L20" s="78"/>
      <c r="M20" s="78"/>
      <c r="N20" s="78"/>
      <c r="O20" s="78"/>
      <c r="P20" s="79"/>
      <c r="Q20" s="79"/>
      <c r="R20" s="79"/>
      <c r="S20" s="79"/>
      <c r="T20" s="78"/>
      <c r="U20" s="78"/>
    </row>
    <row r="21" spans="1:22">
      <c r="A21" s="82" t="s">
        <v>18</v>
      </c>
      <c r="B21" s="83" t="s">
        <v>7</v>
      </c>
      <c r="C21" s="78"/>
      <c r="D21" s="78"/>
      <c r="E21" s="78"/>
      <c r="F21" s="78"/>
      <c r="G21" s="78"/>
      <c r="H21" s="78"/>
      <c r="I21" s="78"/>
      <c r="J21" s="78"/>
      <c r="K21" s="78"/>
      <c r="L21" s="78"/>
      <c r="M21" s="78"/>
      <c r="N21" s="78"/>
      <c r="O21" s="78"/>
      <c r="P21" s="79"/>
      <c r="Q21" s="79"/>
      <c r="R21" s="79"/>
      <c r="S21" s="79"/>
      <c r="T21" s="78"/>
      <c r="U21" s="78"/>
    </row>
    <row r="22" spans="1:22" s="84" customFormat="1">
      <c r="A22" s="82" t="s">
        <v>9</v>
      </c>
      <c r="B22" s="83" t="s">
        <v>11</v>
      </c>
      <c r="C22" s="78"/>
      <c r="D22" s="78"/>
      <c r="E22" s="78"/>
      <c r="F22" s="78"/>
      <c r="G22" s="78"/>
      <c r="H22" s="78"/>
      <c r="I22" s="78"/>
      <c r="J22" s="78"/>
      <c r="K22" s="78"/>
      <c r="L22" s="78"/>
      <c r="M22" s="78"/>
      <c r="N22" s="78"/>
      <c r="O22" s="78"/>
      <c r="P22" s="79"/>
      <c r="Q22" s="79"/>
      <c r="R22" s="79"/>
      <c r="S22" s="79"/>
      <c r="T22" s="78"/>
      <c r="U22" s="78"/>
      <c r="V22" s="64"/>
    </row>
    <row r="23" spans="1:22" ht="51.75" customHeight="1">
      <c r="A23" s="522" t="s">
        <v>119</v>
      </c>
      <c r="B23" s="522"/>
      <c r="C23" s="522"/>
      <c r="D23" s="522"/>
      <c r="E23" s="522"/>
      <c r="F23" s="522"/>
      <c r="G23" s="522"/>
      <c r="H23" s="522"/>
      <c r="I23" s="84"/>
      <c r="J23" s="84"/>
      <c r="K23" s="84"/>
      <c r="L23" s="84"/>
      <c r="M23" s="84"/>
      <c r="N23" s="524" t="s">
        <v>127</v>
      </c>
      <c r="O23" s="524"/>
      <c r="P23" s="524"/>
      <c r="Q23" s="524"/>
      <c r="R23" s="524"/>
      <c r="S23" s="524"/>
      <c r="T23" s="524"/>
      <c r="U23" s="524"/>
      <c r="V23" s="84"/>
    </row>
  </sheetData>
  <mergeCells count="31">
    <mergeCell ref="A23:H23"/>
    <mergeCell ref="A9:B9"/>
    <mergeCell ref="F4:F7"/>
    <mergeCell ref="N23:U23"/>
    <mergeCell ref="J5:J7"/>
    <mergeCell ref="K6:K7"/>
    <mergeCell ref="S4:S7"/>
    <mergeCell ref="C3:C7"/>
    <mergeCell ref="A8:B8"/>
    <mergeCell ref="K5:P5"/>
    <mergeCell ref="A3:B7"/>
    <mergeCell ref="D3:D7"/>
    <mergeCell ref="O6:O7"/>
    <mergeCell ref="H3:H7"/>
    <mergeCell ref="P6:P7"/>
    <mergeCell ref="A1:E1"/>
    <mergeCell ref="Q1:U1"/>
    <mergeCell ref="R2:U2"/>
    <mergeCell ref="F1:P1"/>
    <mergeCell ref="G3:G7"/>
    <mergeCell ref="Q4:Q7"/>
    <mergeCell ref="U3:U7"/>
    <mergeCell ref="L6:M6"/>
    <mergeCell ref="T3:T7"/>
    <mergeCell ref="I3:S3"/>
    <mergeCell ref="E3:F3"/>
    <mergeCell ref="N6:N7"/>
    <mergeCell ref="I4:I7"/>
    <mergeCell ref="J4:P4"/>
    <mergeCell ref="E4:E7"/>
    <mergeCell ref="R4:R7"/>
  </mergeCells>
  <phoneticPr fontId="8" type="noConversion"/>
  <pageMargins left="0.23622047244094491" right="0.19685039370078741" top="0.19685039370078741" bottom="0" header="0.19685039370078741" footer="0.19685039370078741"/>
  <pageSetup paperSize="9" scale="96" orientation="landscape"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FF0000"/>
  </sheetPr>
  <dimension ref="A1:AA74"/>
  <sheetViews>
    <sheetView view="pageBreakPreview" topLeftCell="A4" zoomScale="85" zoomScaleNormal="100" zoomScaleSheetLayoutView="85" workbookViewId="0">
      <pane xSplit="2" ySplit="5" topLeftCell="C54" activePane="bottomRight" state="frozen"/>
      <selection activeCell="A4" sqref="A4"/>
      <selection pane="topRight" activeCell="C4" sqref="C4"/>
      <selection pane="bottomLeft" activeCell="A9" sqref="A9"/>
      <selection pane="bottomRight" activeCell="E4" sqref="E4:E7"/>
    </sheetView>
  </sheetViews>
  <sheetFormatPr defaultRowHeight="15.75"/>
  <cols>
    <col min="1" max="1" width="3.5" style="4" customWidth="1"/>
    <col min="2" max="2" width="22.25" style="4" customWidth="1"/>
    <col min="3" max="3" width="9.375" style="4" customWidth="1"/>
    <col min="4" max="4" width="9.875" style="4" customWidth="1"/>
    <col min="5" max="5" width="9.375" style="4" customWidth="1"/>
    <col min="6" max="6" width="8.375" style="4" customWidth="1"/>
    <col min="7" max="7" width="7.375" style="4" customWidth="1"/>
    <col min="8" max="8" width="9.625" style="4" customWidth="1"/>
    <col min="9" max="10" width="9.5" style="4" customWidth="1"/>
    <col min="11" max="11" width="9.75" style="4" customWidth="1"/>
    <col min="12" max="12" width="8.5" style="4" customWidth="1"/>
    <col min="13" max="13" width="8.125" style="8" customWidth="1"/>
    <col min="14" max="14" width="9" style="8" customWidth="1"/>
    <col min="15" max="15" width="7.25" style="8" customWidth="1"/>
    <col min="16" max="16" width="7.125" style="8" customWidth="1"/>
    <col min="17" max="17" width="8.625" style="8" customWidth="1"/>
    <col min="18" max="18" width="8" style="8" customWidth="1"/>
    <col min="19" max="19" width="7.125" style="8" customWidth="1"/>
    <col min="20" max="20" width="9" style="8" customWidth="1"/>
    <col min="21" max="21" width="6.625" style="8" customWidth="1"/>
    <col min="22" max="22" width="9.875" style="4" hidden="1" customWidth="1"/>
    <col min="23" max="23" width="10.125" style="4" hidden="1" customWidth="1"/>
    <col min="24" max="24" width="0" style="4" hidden="1" customWidth="1"/>
    <col min="25" max="25" width="10.375" style="4" hidden="1" customWidth="1"/>
    <col min="26" max="26" width="12.375" style="4" hidden="1" customWidth="1"/>
    <col min="27" max="27" width="11.25" style="4" hidden="1" customWidth="1"/>
    <col min="28" max="16384" width="9" style="4"/>
  </cols>
  <sheetData>
    <row r="1" spans="1:27" ht="70.5" customHeight="1">
      <c r="A1" s="397" t="s">
        <v>320</v>
      </c>
      <c r="B1" s="397"/>
      <c r="C1" s="397"/>
      <c r="D1" s="397"/>
      <c r="E1" s="532" t="s">
        <v>361</v>
      </c>
      <c r="F1" s="532"/>
      <c r="G1" s="532"/>
      <c r="H1" s="532"/>
      <c r="I1" s="532"/>
      <c r="J1" s="532"/>
      <c r="K1" s="532"/>
      <c r="L1" s="532"/>
      <c r="M1" s="532"/>
      <c r="N1" s="532"/>
      <c r="O1" s="532"/>
      <c r="P1" s="530" t="str">
        <f>TT!C2</f>
        <v>Đơn vị  báo cáo: CỤC THADS TỈNH KON TUM
Đơn vị nhận báo cáo: BAN PHÁP CHẾ HĐND TỈNH KON TUM</v>
      </c>
      <c r="Q1" s="530"/>
      <c r="R1" s="530"/>
      <c r="S1" s="530"/>
      <c r="T1" s="530"/>
      <c r="U1" s="530"/>
    </row>
    <row r="2" spans="1:27">
      <c r="A2" s="25"/>
      <c r="B2" s="27"/>
      <c r="C2" s="27"/>
      <c r="D2" s="6"/>
      <c r="E2" s="6"/>
      <c r="F2" s="6"/>
      <c r="G2" s="6"/>
      <c r="H2" s="37"/>
      <c r="I2" s="38">
        <f>COUNTBLANK(D10:U64)</f>
        <v>1</v>
      </c>
      <c r="J2" s="39">
        <f>COUNTA(D10:U64)</f>
        <v>990</v>
      </c>
      <c r="K2" s="39">
        <f>I2+J2</f>
        <v>991</v>
      </c>
      <c r="L2" s="39"/>
      <c r="M2" s="40"/>
      <c r="N2" s="26"/>
      <c r="O2" s="26"/>
      <c r="P2" s="398" t="s">
        <v>161</v>
      </c>
      <c r="Q2" s="398"/>
      <c r="R2" s="398"/>
      <c r="S2" s="398"/>
      <c r="T2" s="398"/>
      <c r="U2" s="398"/>
    </row>
    <row r="3" spans="1:27">
      <c r="A3" s="489" t="s">
        <v>136</v>
      </c>
      <c r="B3" s="489" t="s">
        <v>157</v>
      </c>
      <c r="C3" s="396" t="s">
        <v>134</v>
      </c>
      <c r="D3" s="396" t="s">
        <v>4</v>
      </c>
      <c r="E3" s="396"/>
      <c r="F3" s="492" t="s">
        <v>36</v>
      </c>
      <c r="G3" s="497" t="s">
        <v>158</v>
      </c>
      <c r="H3" s="492" t="s">
        <v>37</v>
      </c>
      <c r="I3" s="407" t="s">
        <v>4</v>
      </c>
      <c r="J3" s="408"/>
      <c r="K3" s="408"/>
      <c r="L3" s="408"/>
      <c r="M3" s="408"/>
      <c r="N3" s="408"/>
      <c r="O3" s="408"/>
      <c r="P3" s="408"/>
      <c r="Q3" s="408"/>
      <c r="R3" s="408"/>
      <c r="S3" s="408"/>
      <c r="T3" s="499" t="s">
        <v>103</v>
      </c>
      <c r="U3" s="405" t="s">
        <v>160</v>
      </c>
    </row>
    <row r="4" spans="1:27">
      <c r="A4" s="490"/>
      <c r="B4" s="490"/>
      <c r="C4" s="396"/>
      <c r="D4" s="396" t="s">
        <v>362</v>
      </c>
      <c r="E4" s="396" t="s">
        <v>62</v>
      </c>
      <c r="F4" s="492"/>
      <c r="G4" s="497"/>
      <c r="H4" s="492"/>
      <c r="I4" s="492" t="s">
        <v>61</v>
      </c>
      <c r="J4" s="396" t="s">
        <v>4</v>
      </c>
      <c r="K4" s="396"/>
      <c r="L4" s="396"/>
      <c r="M4" s="396"/>
      <c r="N4" s="396"/>
      <c r="O4" s="396"/>
      <c r="P4" s="396"/>
      <c r="Q4" s="497" t="s">
        <v>344</v>
      </c>
      <c r="R4" s="492" t="s">
        <v>363</v>
      </c>
      <c r="S4" s="495" t="s">
        <v>81</v>
      </c>
      <c r="T4" s="500"/>
      <c r="U4" s="406"/>
    </row>
    <row r="5" spans="1:27">
      <c r="A5" s="490"/>
      <c r="B5" s="490"/>
      <c r="C5" s="396"/>
      <c r="D5" s="396"/>
      <c r="E5" s="396"/>
      <c r="F5" s="492"/>
      <c r="G5" s="497"/>
      <c r="H5" s="492"/>
      <c r="I5" s="492"/>
      <c r="J5" s="492" t="s">
        <v>96</v>
      </c>
      <c r="K5" s="396" t="s">
        <v>4</v>
      </c>
      <c r="L5" s="396"/>
      <c r="M5" s="396"/>
      <c r="N5" s="492" t="s">
        <v>42</v>
      </c>
      <c r="O5" s="498" t="s">
        <v>147</v>
      </c>
      <c r="P5" s="492" t="s">
        <v>46</v>
      </c>
      <c r="Q5" s="497"/>
      <c r="R5" s="492"/>
      <c r="S5" s="495"/>
      <c r="T5" s="500"/>
      <c r="U5" s="406"/>
    </row>
    <row r="6" spans="1:27">
      <c r="A6" s="490"/>
      <c r="B6" s="490"/>
      <c r="C6" s="396"/>
      <c r="D6" s="396"/>
      <c r="E6" s="396"/>
      <c r="F6" s="492"/>
      <c r="G6" s="497"/>
      <c r="H6" s="492"/>
      <c r="I6" s="492"/>
      <c r="J6" s="492"/>
      <c r="K6" s="396"/>
      <c r="L6" s="396"/>
      <c r="M6" s="396"/>
      <c r="N6" s="492"/>
      <c r="O6" s="498"/>
      <c r="P6" s="492"/>
      <c r="Q6" s="497"/>
      <c r="R6" s="492"/>
      <c r="S6" s="495"/>
      <c r="T6" s="500"/>
      <c r="U6" s="406"/>
    </row>
    <row r="7" spans="1:27" ht="63" customHeight="1">
      <c r="A7" s="491"/>
      <c r="B7" s="491"/>
      <c r="C7" s="396"/>
      <c r="D7" s="396"/>
      <c r="E7" s="396"/>
      <c r="F7" s="492"/>
      <c r="G7" s="497"/>
      <c r="H7" s="492"/>
      <c r="I7" s="492"/>
      <c r="J7" s="492"/>
      <c r="K7" s="60" t="s">
        <v>39</v>
      </c>
      <c r="L7" s="60" t="s">
        <v>138</v>
      </c>
      <c r="M7" s="60" t="s">
        <v>156</v>
      </c>
      <c r="N7" s="492"/>
      <c r="O7" s="498"/>
      <c r="P7" s="492"/>
      <c r="Q7" s="497"/>
      <c r="R7" s="492"/>
      <c r="S7" s="495"/>
      <c r="T7" s="501"/>
      <c r="U7" s="406"/>
    </row>
    <row r="8" spans="1:27" ht="12" customHeight="1">
      <c r="A8" s="493" t="s">
        <v>3</v>
      </c>
      <c r="B8" s="494"/>
      <c r="C8" s="182" t="s">
        <v>13</v>
      </c>
      <c r="D8" s="255">
        <v>2</v>
      </c>
      <c r="E8" s="255">
        <v>3</v>
      </c>
      <c r="F8" s="255">
        <v>4</v>
      </c>
      <c r="G8" s="255">
        <v>5</v>
      </c>
      <c r="H8" s="255">
        <v>6</v>
      </c>
      <c r="I8" s="255">
        <v>7</v>
      </c>
      <c r="J8" s="255">
        <v>8</v>
      </c>
      <c r="K8" s="255">
        <v>9</v>
      </c>
      <c r="L8" s="255">
        <v>10</v>
      </c>
      <c r="M8" s="255">
        <v>11</v>
      </c>
      <c r="N8" s="255">
        <v>12</v>
      </c>
      <c r="O8" s="255">
        <v>13</v>
      </c>
      <c r="P8" s="255">
        <v>14</v>
      </c>
      <c r="Q8" s="255">
        <v>15</v>
      </c>
      <c r="R8" s="255">
        <v>16</v>
      </c>
      <c r="S8" s="255">
        <v>17</v>
      </c>
      <c r="T8" s="255">
        <v>18</v>
      </c>
      <c r="U8" s="255">
        <v>19</v>
      </c>
    </row>
    <row r="9" spans="1:27" s="662" customFormat="1" ht="24.95" customHeight="1">
      <c r="A9" s="655" t="s">
        <v>12</v>
      </c>
      <c r="B9" s="656"/>
      <c r="C9" s="657">
        <v>536096649.54899991</v>
      </c>
      <c r="D9" s="657">
        <v>335136035.47899997</v>
      </c>
      <c r="E9" s="657">
        <v>200960614.06999999</v>
      </c>
      <c r="F9" s="657">
        <v>10268155.387</v>
      </c>
      <c r="G9" s="657">
        <v>0</v>
      </c>
      <c r="H9" s="657">
        <v>525828494.16199988</v>
      </c>
      <c r="I9" s="657">
        <v>336162621.20499998</v>
      </c>
      <c r="J9" s="657">
        <v>65145408.346999995</v>
      </c>
      <c r="K9" s="657">
        <v>62604553.191</v>
      </c>
      <c r="L9" s="657">
        <v>2533713.156</v>
      </c>
      <c r="M9" s="657">
        <v>7142</v>
      </c>
      <c r="N9" s="657">
        <v>270743013.96700001</v>
      </c>
      <c r="O9" s="657">
        <v>274198.891</v>
      </c>
      <c r="P9" s="657">
        <v>0</v>
      </c>
      <c r="Q9" s="657">
        <v>189665872.95700002</v>
      </c>
      <c r="R9" s="657">
        <v>0</v>
      </c>
      <c r="S9" s="657">
        <v>0</v>
      </c>
      <c r="T9" s="657">
        <v>460683085.815</v>
      </c>
      <c r="U9" s="658">
        <f t="shared" ref="U9:U64" si="0">IF(I9&lt;&gt;0,J9/I9,"")</f>
        <v>0.19379135048828874</v>
      </c>
      <c r="V9" s="659">
        <f>C9-F9</f>
        <v>525828494.16199988</v>
      </c>
      <c r="W9" s="659">
        <f>I9+Q9+R9+S9</f>
        <v>525828494.162</v>
      </c>
      <c r="X9" s="659">
        <f>V9-W9</f>
        <v>0</v>
      </c>
      <c r="Y9" s="659">
        <f>SUM(Y10:Y64)</f>
        <v>42060353</v>
      </c>
      <c r="Z9" s="660">
        <f>Y9+Q9</f>
        <v>231726225.95700002</v>
      </c>
      <c r="AA9" s="661">
        <f>T9+Y9</f>
        <v>502743438.815</v>
      </c>
    </row>
    <row r="10" spans="1:27" s="662" customFormat="1" ht="24.95" customHeight="1">
      <c r="A10" s="663" t="s">
        <v>0</v>
      </c>
      <c r="B10" s="664" t="s">
        <v>330</v>
      </c>
      <c r="C10" s="657">
        <v>213392413</v>
      </c>
      <c r="D10" s="657">
        <v>158066074</v>
      </c>
      <c r="E10" s="657">
        <v>55326339</v>
      </c>
      <c r="F10" s="657">
        <v>4189562</v>
      </c>
      <c r="G10" s="657">
        <v>0</v>
      </c>
      <c r="H10" s="657">
        <v>209202851</v>
      </c>
      <c r="I10" s="657">
        <v>100661278</v>
      </c>
      <c r="J10" s="657">
        <v>26282954</v>
      </c>
      <c r="K10" s="657">
        <v>26266556</v>
      </c>
      <c r="L10" s="657">
        <v>9256</v>
      </c>
      <c r="M10" s="657">
        <v>7142</v>
      </c>
      <c r="N10" s="657">
        <v>74378324</v>
      </c>
      <c r="O10" s="657">
        <v>0</v>
      </c>
      <c r="P10" s="657">
        <v>0</v>
      </c>
      <c r="Q10" s="657">
        <v>108541573</v>
      </c>
      <c r="R10" s="657">
        <v>0</v>
      </c>
      <c r="S10" s="657">
        <v>0</v>
      </c>
      <c r="T10" s="657">
        <v>182919897</v>
      </c>
      <c r="U10" s="665">
        <f t="shared" si="0"/>
        <v>0.26110292380750422</v>
      </c>
      <c r="V10" s="659">
        <f>C10-F10</f>
        <v>209202851</v>
      </c>
      <c r="W10" s="659">
        <f>I10+Q10+R10+S10</f>
        <v>209202851</v>
      </c>
      <c r="X10" s="659">
        <f>V10-W10</f>
        <v>0</v>
      </c>
      <c r="Y10" s="659">
        <f>'[1]05'!$Y$10+'[1]05'!$AB$10</f>
        <v>0</v>
      </c>
      <c r="Z10" s="659">
        <f>Q10+Y10</f>
        <v>108541573</v>
      </c>
      <c r="AA10" s="666">
        <f>T10+Y10</f>
        <v>182919897</v>
      </c>
    </row>
    <row r="11" spans="1:27" ht="24.95" customHeight="1">
      <c r="A11" s="257">
        <v>1</v>
      </c>
      <c r="B11" s="299" t="s">
        <v>408</v>
      </c>
      <c r="C11" s="290">
        <v>50957</v>
      </c>
      <c r="D11" s="290">
        <v>0</v>
      </c>
      <c r="E11" s="290">
        <v>50957</v>
      </c>
      <c r="F11" s="290">
        <v>200</v>
      </c>
      <c r="G11" s="290">
        <v>0</v>
      </c>
      <c r="H11" s="290">
        <v>50757</v>
      </c>
      <c r="I11" s="290">
        <v>50757</v>
      </c>
      <c r="J11" s="290">
        <v>50757</v>
      </c>
      <c r="K11" s="290">
        <v>50757</v>
      </c>
      <c r="L11" s="290">
        <v>0</v>
      </c>
      <c r="M11" s="290">
        <v>0</v>
      </c>
      <c r="N11" s="290">
        <v>0</v>
      </c>
      <c r="O11" s="290">
        <v>0</v>
      </c>
      <c r="P11" s="290">
        <v>0</v>
      </c>
      <c r="Q11" s="290">
        <v>0</v>
      </c>
      <c r="R11" s="290">
        <v>0</v>
      </c>
      <c r="S11" s="290">
        <v>0</v>
      </c>
      <c r="T11" s="290">
        <v>0</v>
      </c>
      <c r="U11" s="323">
        <f t="shared" si="0"/>
        <v>1</v>
      </c>
      <c r="V11" s="260">
        <f>C11-F11</f>
        <v>50757</v>
      </c>
      <c r="W11" s="260">
        <f>I11+Q11+R11+S11</f>
        <v>50757</v>
      </c>
      <c r="X11" s="260">
        <f>V11-W11</f>
        <v>0</v>
      </c>
      <c r="Y11" s="265"/>
      <c r="Z11" s="265"/>
      <c r="AA11" s="265"/>
    </row>
    <row r="12" spans="1:27" ht="24.95" customHeight="1">
      <c r="A12" s="257">
        <v>2</v>
      </c>
      <c r="B12" s="299" t="s">
        <v>409</v>
      </c>
      <c r="C12" s="290">
        <v>23839</v>
      </c>
      <c r="D12" s="290">
        <v>0</v>
      </c>
      <c r="E12" s="290">
        <v>23839</v>
      </c>
      <c r="F12" s="290">
        <v>3635</v>
      </c>
      <c r="G12" s="290">
        <v>0</v>
      </c>
      <c r="H12" s="290">
        <v>20204</v>
      </c>
      <c r="I12" s="290">
        <v>20204</v>
      </c>
      <c r="J12" s="290">
        <v>20204</v>
      </c>
      <c r="K12" s="290">
        <v>20204</v>
      </c>
      <c r="L12" s="290">
        <v>0</v>
      </c>
      <c r="M12" s="290">
        <v>0</v>
      </c>
      <c r="N12" s="290">
        <v>0</v>
      </c>
      <c r="O12" s="290">
        <v>0</v>
      </c>
      <c r="P12" s="290">
        <v>0</v>
      </c>
      <c r="Q12" s="290">
        <v>0</v>
      </c>
      <c r="R12" s="290">
        <v>0</v>
      </c>
      <c r="S12" s="290">
        <v>0</v>
      </c>
      <c r="T12" s="290">
        <v>0</v>
      </c>
      <c r="U12" s="323">
        <f t="shared" si="0"/>
        <v>1</v>
      </c>
      <c r="V12" s="260">
        <f t="shared" ref="V12:V64" si="1">C12-F12</f>
        <v>20204</v>
      </c>
      <c r="W12" s="260">
        <f t="shared" ref="W12:W64" si="2">I12+Q12+R12+S12</f>
        <v>20204</v>
      </c>
      <c r="X12" s="260">
        <f t="shared" ref="X12:X64" si="3">V12-W12</f>
        <v>0</v>
      </c>
      <c r="Y12" s="265"/>
      <c r="Z12" s="265"/>
      <c r="AA12" s="265"/>
    </row>
    <row r="13" spans="1:27" ht="24.95" customHeight="1">
      <c r="A13" s="257">
        <v>3</v>
      </c>
      <c r="B13" s="299" t="s">
        <v>410</v>
      </c>
      <c r="C13" s="290">
        <v>408860</v>
      </c>
      <c r="D13" s="290">
        <v>193926</v>
      </c>
      <c r="E13" s="290">
        <v>214934</v>
      </c>
      <c r="F13" s="290">
        <v>214933</v>
      </c>
      <c r="G13" s="290">
        <v>0</v>
      </c>
      <c r="H13" s="290">
        <v>193927</v>
      </c>
      <c r="I13" s="290">
        <v>1</v>
      </c>
      <c r="J13" s="290">
        <v>1</v>
      </c>
      <c r="K13" s="290">
        <v>1</v>
      </c>
      <c r="L13" s="290">
        <v>0</v>
      </c>
      <c r="M13" s="290">
        <v>0</v>
      </c>
      <c r="N13" s="290">
        <v>0</v>
      </c>
      <c r="O13" s="290">
        <v>0</v>
      </c>
      <c r="P13" s="290">
        <v>0</v>
      </c>
      <c r="Q13" s="290">
        <v>193926</v>
      </c>
      <c r="R13" s="290">
        <v>0</v>
      </c>
      <c r="S13" s="290">
        <v>0</v>
      </c>
      <c r="T13" s="290">
        <v>193926</v>
      </c>
      <c r="U13" s="323">
        <f t="shared" si="0"/>
        <v>1</v>
      </c>
      <c r="V13" s="260">
        <f t="shared" si="1"/>
        <v>193927</v>
      </c>
      <c r="W13" s="260">
        <f t="shared" si="2"/>
        <v>193927</v>
      </c>
      <c r="X13" s="260">
        <f t="shared" si="3"/>
        <v>0</v>
      </c>
      <c r="Y13" s="265"/>
      <c r="Z13" s="265"/>
      <c r="AA13" s="265"/>
    </row>
    <row r="14" spans="1:27" ht="24.95" customHeight="1">
      <c r="A14" s="257">
        <v>4</v>
      </c>
      <c r="B14" s="299" t="s">
        <v>411</v>
      </c>
      <c r="C14" s="290">
        <v>115696378</v>
      </c>
      <c r="D14" s="290">
        <v>77625779</v>
      </c>
      <c r="E14" s="290">
        <v>38070599</v>
      </c>
      <c r="F14" s="290">
        <v>1093520</v>
      </c>
      <c r="G14" s="290">
        <v>0</v>
      </c>
      <c r="H14" s="290">
        <v>114602858</v>
      </c>
      <c r="I14" s="290">
        <v>35868277</v>
      </c>
      <c r="J14" s="290">
        <v>12559082</v>
      </c>
      <c r="K14" s="290">
        <v>12542684</v>
      </c>
      <c r="L14" s="290">
        <v>9256</v>
      </c>
      <c r="M14" s="290">
        <v>7142</v>
      </c>
      <c r="N14" s="290">
        <v>23309195</v>
      </c>
      <c r="O14" s="290">
        <v>0</v>
      </c>
      <c r="P14" s="290">
        <v>0</v>
      </c>
      <c r="Q14" s="290">
        <v>78734581</v>
      </c>
      <c r="R14" s="290">
        <v>0</v>
      </c>
      <c r="S14" s="290">
        <v>0</v>
      </c>
      <c r="T14" s="290">
        <v>102043776</v>
      </c>
      <c r="U14" s="323">
        <f t="shared" si="0"/>
        <v>0.3501445581007418</v>
      </c>
      <c r="V14" s="260">
        <f t="shared" si="1"/>
        <v>114602858</v>
      </c>
      <c r="W14" s="260">
        <f t="shared" si="2"/>
        <v>114602858</v>
      </c>
      <c r="X14" s="260">
        <f t="shared" si="3"/>
        <v>0</v>
      </c>
      <c r="Y14" s="265"/>
      <c r="Z14" s="265"/>
      <c r="AA14" s="265"/>
    </row>
    <row r="15" spans="1:27" ht="24.95" customHeight="1">
      <c r="A15" s="257">
        <v>5</v>
      </c>
      <c r="B15" s="299" t="s">
        <v>412</v>
      </c>
      <c r="C15" s="290">
        <v>13350884</v>
      </c>
      <c r="D15" s="290">
        <v>10075076</v>
      </c>
      <c r="E15" s="290">
        <v>3275808</v>
      </c>
      <c r="F15" s="290">
        <v>400</v>
      </c>
      <c r="G15" s="290">
        <v>0</v>
      </c>
      <c r="H15" s="290">
        <v>13350484</v>
      </c>
      <c r="I15" s="290">
        <v>7721198</v>
      </c>
      <c r="J15" s="290">
        <v>288801</v>
      </c>
      <c r="K15" s="290">
        <v>288801</v>
      </c>
      <c r="L15" s="290">
        <v>0</v>
      </c>
      <c r="M15" s="290">
        <v>0</v>
      </c>
      <c r="N15" s="290">
        <v>7432397</v>
      </c>
      <c r="O15" s="290">
        <v>0</v>
      </c>
      <c r="P15" s="290">
        <v>0</v>
      </c>
      <c r="Q15" s="290">
        <v>5629286</v>
      </c>
      <c r="R15" s="290">
        <v>0</v>
      </c>
      <c r="S15" s="290">
        <v>0</v>
      </c>
      <c r="T15" s="290">
        <v>13061683</v>
      </c>
      <c r="U15" s="323">
        <f t="shared" si="0"/>
        <v>3.7403651609504124E-2</v>
      </c>
      <c r="V15" s="260">
        <f t="shared" si="1"/>
        <v>13350484</v>
      </c>
      <c r="W15" s="260">
        <f t="shared" si="2"/>
        <v>13350484</v>
      </c>
      <c r="X15" s="260">
        <f t="shared" si="3"/>
        <v>0</v>
      </c>
      <c r="Y15" s="265"/>
      <c r="Z15" s="265"/>
      <c r="AA15" s="265"/>
    </row>
    <row r="16" spans="1:27" ht="24.95" customHeight="1">
      <c r="A16" s="257">
        <v>6</v>
      </c>
      <c r="B16" s="299" t="s">
        <v>413</v>
      </c>
      <c r="C16" s="290">
        <v>426999</v>
      </c>
      <c r="D16" s="290">
        <v>72385</v>
      </c>
      <c r="E16" s="290">
        <v>354614</v>
      </c>
      <c r="F16" s="290">
        <v>349610</v>
      </c>
      <c r="G16" s="290">
        <v>0</v>
      </c>
      <c r="H16" s="290">
        <v>77389</v>
      </c>
      <c r="I16" s="290">
        <v>5004</v>
      </c>
      <c r="J16" s="290">
        <v>5004</v>
      </c>
      <c r="K16" s="290">
        <v>5004</v>
      </c>
      <c r="L16" s="290">
        <v>0</v>
      </c>
      <c r="M16" s="290">
        <v>0</v>
      </c>
      <c r="N16" s="290">
        <v>0</v>
      </c>
      <c r="O16" s="290">
        <v>0</v>
      </c>
      <c r="P16" s="290">
        <v>0</v>
      </c>
      <c r="Q16" s="290">
        <v>72385</v>
      </c>
      <c r="R16" s="290">
        <v>0</v>
      </c>
      <c r="S16" s="290">
        <v>0</v>
      </c>
      <c r="T16" s="290">
        <v>72385</v>
      </c>
      <c r="U16" s="323">
        <f t="shared" si="0"/>
        <v>1</v>
      </c>
      <c r="V16" s="260">
        <f t="shared" si="1"/>
        <v>77389</v>
      </c>
      <c r="W16" s="260">
        <f t="shared" si="2"/>
        <v>77389</v>
      </c>
      <c r="X16" s="260">
        <f t="shared" si="3"/>
        <v>0</v>
      </c>
      <c r="Y16" s="265"/>
      <c r="Z16" s="265"/>
      <c r="AA16" s="265"/>
    </row>
    <row r="17" spans="1:27" ht="24.95" customHeight="1">
      <c r="A17" s="257">
        <v>7</v>
      </c>
      <c r="B17" s="299" t="s">
        <v>414</v>
      </c>
      <c r="C17" s="290">
        <v>60731654</v>
      </c>
      <c r="D17" s="290">
        <v>51930714</v>
      </c>
      <c r="E17" s="290">
        <v>8800940</v>
      </c>
      <c r="F17" s="290">
        <v>2515324</v>
      </c>
      <c r="G17" s="290">
        <v>0</v>
      </c>
      <c r="H17" s="290">
        <v>58216330</v>
      </c>
      <c r="I17" s="290">
        <v>38841444</v>
      </c>
      <c r="J17" s="290">
        <v>9294361</v>
      </c>
      <c r="K17" s="290">
        <v>9294361</v>
      </c>
      <c r="L17" s="290">
        <v>0</v>
      </c>
      <c r="M17" s="290">
        <v>0</v>
      </c>
      <c r="N17" s="290">
        <v>29547083</v>
      </c>
      <c r="O17" s="290">
        <v>0</v>
      </c>
      <c r="P17" s="290">
        <v>0</v>
      </c>
      <c r="Q17" s="290">
        <v>19374886</v>
      </c>
      <c r="R17" s="290">
        <v>0</v>
      </c>
      <c r="S17" s="290">
        <v>0</v>
      </c>
      <c r="T17" s="290">
        <v>48921969</v>
      </c>
      <c r="U17" s="323">
        <f t="shared" si="0"/>
        <v>0.23928979056494398</v>
      </c>
      <c r="V17" s="260">
        <f t="shared" si="1"/>
        <v>58216330</v>
      </c>
      <c r="W17" s="260">
        <f t="shared" si="2"/>
        <v>58216330</v>
      </c>
      <c r="X17" s="260">
        <f t="shared" si="3"/>
        <v>0</v>
      </c>
      <c r="Y17" s="265"/>
      <c r="Z17" s="265"/>
      <c r="AA17" s="265"/>
    </row>
    <row r="18" spans="1:27" ht="24.95" customHeight="1">
      <c r="A18" s="257">
        <v>8</v>
      </c>
      <c r="B18" s="299" t="s">
        <v>415</v>
      </c>
      <c r="C18" s="290">
        <v>84163</v>
      </c>
      <c r="D18" s="290">
        <v>83363</v>
      </c>
      <c r="E18" s="290">
        <v>800</v>
      </c>
      <c r="F18" s="290">
        <v>0</v>
      </c>
      <c r="G18" s="290">
        <v>0</v>
      </c>
      <c r="H18" s="290">
        <v>84163</v>
      </c>
      <c r="I18" s="290">
        <v>801</v>
      </c>
      <c r="J18" s="290">
        <v>800</v>
      </c>
      <c r="K18" s="290">
        <v>800</v>
      </c>
      <c r="L18" s="290">
        <v>0</v>
      </c>
      <c r="M18" s="290">
        <v>0</v>
      </c>
      <c r="N18" s="290">
        <v>1</v>
      </c>
      <c r="O18" s="290">
        <v>0</v>
      </c>
      <c r="P18" s="290">
        <v>0</v>
      </c>
      <c r="Q18" s="290">
        <v>83362</v>
      </c>
      <c r="R18" s="290">
        <v>0</v>
      </c>
      <c r="S18" s="290">
        <v>0</v>
      </c>
      <c r="T18" s="290">
        <v>83363</v>
      </c>
      <c r="U18" s="323">
        <f t="shared" si="0"/>
        <v>0.99875156054931336</v>
      </c>
      <c r="V18" s="260">
        <f t="shared" si="1"/>
        <v>84163</v>
      </c>
      <c r="W18" s="260">
        <f t="shared" si="2"/>
        <v>84163</v>
      </c>
      <c r="X18" s="260">
        <f t="shared" si="3"/>
        <v>0</v>
      </c>
      <c r="Y18" s="265"/>
      <c r="Z18" s="265"/>
      <c r="AA18" s="265"/>
    </row>
    <row r="19" spans="1:27" ht="24.95" customHeight="1">
      <c r="A19" s="257">
        <v>9</v>
      </c>
      <c r="B19" s="299" t="s">
        <v>416</v>
      </c>
      <c r="C19" s="290">
        <v>22618679</v>
      </c>
      <c r="D19" s="290">
        <v>18084831</v>
      </c>
      <c r="E19" s="290">
        <v>4533848</v>
      </c>
      <c r="F19" s="290">
        <v>11940</v>
      </c>
      <c r="G19" s="290">
        <v>0</v>
      </c>
      <c r="H19" s="290">
        <v>22606739</v>
      </c>
      <c r="I19" s="290">
        <v>18153592</v>
      </c>
      <c r="J19" s="290">
        <v>4063944</v>
      </c>
      <c r="K19" s="290">
        <v>4063944</v>
      </c>
      <c r="L19" s="290">
        <v>0</v>
      </c>
      <c r="M19" s="290">
        <v>0</v>
      </c>
      <c r="N19" s="290">
        <v>14089648</v>
      </c>
      <c r="O19" s="290">
        <v>0</v>
      </c>
      <c r="P19" s="290">
        <v>0</v>
      </c>
      <c r="Q19" s="290">
        <v>4453147</v>
      </c>
      <c r="R19" s="290">
        <v>0</v>
      </c>
      <c r="S19" s="290">
        <v>0</v>
      </c>
      <c r="T19" s="290">
        <v>18542795</v>
      </c>
      <c r="U19" s="323">
        <f t="shared" si="0"/>
        <v>0.22386445613628422</v>
      </c>
      <c r="V19" s="260">
        <f t="shared" si="1"/>
        <v>22606739</v>
      </c>
      <c r="W19" s="260">
        <f t="shared" si="2"/>
        <v>22606739</v>
      </c>
      <c r="X19" s="260">
        <f t="shared" si="3"/>
        <v>0</v>
      </c>
      <c r="Y19" s="265"/>
      <c r="Z19" s="265"/>
      <c r="AA19" s="265"/>
    </row>
    <row r="20" spans="1:27" s="662" customFormat="1" ht="24.95" customHeight="1">
      <c r="A20" s="663" t="s">
        <v>1</v>
      </c>
      <c r="B20" s="667" t="s">
        <v>331</v>
      </c>
      <c r="C20" s="657">
        <v>322704236.54899991</v>
      </c>
      <c r="D20" s="657">
        <v>177069961.47899994</v>
      </c>
      <c r="E20" s="657">
        <v>145634275.06999999</v>
      </c>
      <c r="F20" s="657">
        <v>6078593.3870000001</v>
      </c>
      <c r="G20" s="657">
        <v>0</v>
      </c>
      <c r="H20" s="657">
        <v>316625643.16199988</v>
      </c>
      <c r="I20" s="657">
        <v>235501343.20499998</v>
      </c>
      <c r="J20" s="657">
        <v>38862454.346999995</v>
      </c>
      <c r="K20" s="657">
        <v>36337997.191</v>
      </c>
      <c r="L20" s="657">
        <v>2524457.156</v>
      </c>
      <c r="M20" s="657">
        <v>0</v>
      </c>
      <c r="N20" s="657">
        <v>196364689.96699998</v>
      </c>
      <c r="O20" s="657">
        <v>274198.891</v>
      </c>
      <c r="P20" s="657">
        <v>0</v>
      </c>
      <c r="Q20" s="657">
        <v>81124299.957000032</v>
      </c>
      <c r="R20" s="657">
        <v>0</v>
      </c>
      <c r="S20" s="657">
        <v>0</v>
      </c>
      <c r="T20" s="657">
        <v>277763188.815</v>
      </c>
      <c r="U20" s="665">
        <f t="shared" si="0"/>
        <v>0.16502009635321221</v>
      </c>
      <c r="V20" s="661">
        <f t="shared" si="1"/>
        <v>316625643.16199988</v>
      </c>
      <c r="W20" s="661">
        <f t="shared" si="2"/>
        <v>316625643.162</v>
      </c>
      <c r="X20" s="661">
        <f t="shared" si="3"/>
        <v>0</v>
      </c>
      <c r="Y20" s="668"/>
      <c r="Z20" s="668"/>
      <c r="AA20" s="668"/>
    </row>
    <row r="21" spans="1:27" s="662" customFormat="1" ht="24.95" customHeight="1">
      <c r="A21" s="663" t="s">
        <v>13</v>
      </c>
      <c r="B21" s="667" t="s">
        <v>332</v>
      </c>
      <c r="C21" s="657">
        <v>150902850.32499996</v>
      </c>
      <c r="D21" s="657">
        <v>97110050.616999954</v>
      </c>
      <c r="E21" s="657">
        <v>53792799.707999997</v>
      </c>
      <c r="F21" s="657">
        <v>685512.38699999999</v>
      </c>
      <c r="G21" s="657">
        <v>0</v>
      </c>
      <c r="H21" s="657">
        <v>150217337.93799996</v>
      </c>
      <c r="I21" s="657">
        <v>110797319.49600001</v>
      </c>
      <c r="J21" s="657">
        <v>18341540.226999998</v>
      </c>
      <c r="K21" s="657">
        <v>17607215.071000002</v>
      </c>
      <c r="L21" s="657">
        <v>734325.15599999996</v>
      </c>
      <c r="M21" s="657">
        <v>0</v>
      </c>
      <c r="N21" s="657">
        <v>92315685.377999991</v>
      </c>
      <c r="O21" s="657">
        <v>140093.891</v>
      </c>
      <c r="P21" s="657">
        <v>0</v>
      </c>
      <c r="Q21" s="657">
        <v>39420018.442000039</v>
      </c>
      <c r="R21" s="657">
        <v>0</v>
      </c>
      <c r="S21" s="657">
        <v>0</v>
      </c>
      <c r="T21" s="657">
        <v>131875797.71100003</v>
      </c>
      <c r="U21" s="665">
        <f t="shared" si="0"/>
        <v>0.1655413714919535</v>
      </c>
      <c r="V21" s="661">
        <f t="shared" si="1"/>
        <v>150217337.93799996</v>
      </c>
      <c r="W21" s="661">
        <f t="shared" si="2"/>
        <v>150217337.93800005</v>
      </c>
      <c r="X21" s="661">
        <f t="shared" si="3"/>
        <v>0</v>
      </c>
      <c r="Y21" s="659">
        <f>'[2]05'!$Y$10+'[2]05'!$AB$10</f>
        <v>40018169</v>
      </c>
      <c r="Z21" s="661">
        <f>Q21+Y21</f>
        <v>79438187.442000031</v>
      </c>
      <c r="AA21" s="661">
        <f>T21+Y21</f>
        <v>171893966.71100003</v>
      </c>
    </row>
    <row r="22" spans="1:27" ht="24.95" customHeight="1">
      <c r="A22" s="261" t="s">
        <v>15</v>
      </c>
      <c r="B22" s="317" t="s">
        <v>417</v>
      </c>
      <c r="C22" s="290">
        <v>79280.038</v>
      </c>
      <c r="D22" s="290">
        <v>0</v>
      </c>
      <c r="E22" s="290">
        <v>79280.038</v>
      </c>
      <c r="F22" s="290">
        <v>17669.5</v>
      </c>
      <c r="G22" s="290">
        <v>0</v>
      </c>
      <c r="H22" s="336">
        <v>61610.538</v>
      </c>
      <c r="I22" s="336">
        <v>61610.538</v>
      </c>
      <c r="J22" s="336">
        <v>61609.538</v>
      </c>
      <c r="K22" s="336">
        <v>61609.538</v>
      </c>
      <c r="L22" s="336">
        <v>0</v>
      </c>
      <c r="M22" s="336">
        <v>0</v>
      </c>
      <c r="N22" s="336">
        <v>1</v>
      </c>
      <c r="O22" s="336">
        <v>0</v>
      </c>
      <c r="P22" s="336">
        <v>0</v>
      </c>
      <c r="Q22" s="336">
        <v>0</v>
      </c>
      <c r="R22" s="336">
        <v>0</v>
      </c>
      <c r="S22" s="336">
        <v>0</v>
      </c>
      <c r="T22" s="336">
        <v>1</v>
      </c>
      <c r="U22" s="337">
        <f t="shared" si="0"/>
        <v>0.99998376901042485</v>
      </c>
      <c r="V22" s="260"/>
      <c r="W22" s="260"/>
      <c r="X22" s="260"/>
      <c r="Y22" s="269"/>
      <c r="Z22" s="270"/>
      <c r="AA22" s="270"/>
    </row>
    <row r="23" spans="1:27" ht="24.95" customHeight="1">
      <c r="A23" s="261" t="s">
        <v>16</v>
      </c>
      <c r="B23" s="299" t="s">
        <v>418</v>
      </c>
      <c r="C23" s="290">
        <v>15661358.443000002</v>
      </c>
      <c r="D23" s="290">
        <v>14193434.541000001</v>
      </c>
      <c r="E23" s="290">
        <v>1467923.9020000002</v>
      </c>
      <c r="F23" s="290">
        <v>48380</v>
      </c>
      <c r="G23" s="290">
        <v>0</v>
      </c>
      <c r="H23" s="290">
        <v>15612978.443000002</v>
      </c>
      <c r="I23" s="290">
        <v>8808792.0270000007</v>
      </c>
      <c r="J23" s="290">
        <v>1764824.8</v>
      </c>
      <c r="K23" s="290">
        <v>1703323.3</v>
      </c>
      <c r="L23" s="290">
        <v>61501.5</v>
      </c>
      <c r="M23" s="290">
        <v>0</v>
      </c>
      <c r="N23" s="290">
        <v>7043967.227</v>
      </c>
      <c r="O23" s="290">
        <v>0</v>
      </c>
      <c r="P23" s="290">
        <v>0</v>
      </c>
      <c r="Q23" s="290">
        <v>6804186.4159999993</v>
      </c>
      <c r="R23" s="290">
        <v>0</v>
      </c>
      <c r="S23" s="290">
        <v>0</v>
      </c>
      <c r="T23" s="290">
        <v>13848153.642999999</v>
      </c>
      <c r="U23" s="323">
        <f t="shared" si="0"/>
        <v>0.20034810614106918</v>
      </c>
      <c r="V23" s="260">
        <f t="shared" si="1"/>
        <v>15612978.443000002</v>
      </c>
      <c r="W23" s="260">
        <f t="shared" si="2"/>
        <v>15612978.443</v>
      </c>
      <c r="X23" s="260">
        <f t="shared" si="3"/>
        <v>0</v>
      </c>
      <c r="Y23" s="265"/>
      <c r="Z23" s="265"/>
      <c r="AA23" s="265"/>
    </row>
    <row r="24" spans="1:27" ht="24.95" customHeight="1">
      <c r="A24" s="261" t="s">
        <v>41</v>
      </c>
      <c r="B24" s="299" t="s">
        <v>419</v>
      </c>
      <c r="C24" s="290">
        <v>20845060.038999997</v>
      </c>
      <c r="D24" s="290">
        <v>17602167.605999999</v>
      </c>
      <c r="E24" s="290">
        <v>3242892.4329999997</v>
      </c>
      <c r="F24" s="290">
        <v>0</v>
      </c>
      <c r="G24" s="290">
        <v>0</v>
      </c>
      <c r="H24" s="290">
        <v>20845060.038999997</v>
      </c>
      <c r="I24" s="290">
        <v>16931463.087000001</v>
      </c>
      <c r="J24" s="290">
        <v>4782492.3440000005</v>
      </c>
      <c r="K24" s="290">
        <v>4766440.8080000002</v>
      </c>
      <c r="L24" s="290">
        <v>16051.536</v>
      </c>
      <c r="M24" s="290">
        <v>0</v>
      </c>
      <c r="N24" s="290">
        <v>12094970.743000001</v>
      </c>
      <c r="O24" s="290">
        <v>54000</v>
      </c>
      <c r="P24" s="290">
        <v>0</v>
      </c>
      <c r="Q24" s="290">
        <v>3913596.9520000005</v>
      </c>
      <c r="R24" s="290">
        <v>0</v>
      </c>
      <c r="S24" s="290">
        <v>0</v>
      </c>
      <c r="T24" s="290">
        <v>16062567.695</v>
      </c>
      <c r="U24" s="323">
        <f t="shared" si="0"/>
        <v>0.28246184747448105</v>
      </c>
      <c r="V24" s="260">
        <f t="shared" si="1"/>
        <v>20845060.038999997</v>
      </c>
      <c r="W24" s="260">
        <f t="shared" si="2"/>
        <v>20845060.039000001</v>
      </c>
      <c r="X24" s="260">
        <f t="shared" si="3"/>
        <v>0</v>
      </c>
      <c r="Y24" s="265"/>
      <c r="Z24" s="265"/>
      <c r="AA24" s="265"/>
    </row>
    <row r="25" spans="1:27" ht="24.95" customHeight="1">
      <c r="A25" s="261" t="s">
        <v>43</v>
      </c>
      <c r="B25" s="299" t="s">
        <v>420</v>
      </c>
      <c r="C25" s="290">
        <v>35902204.392999962</v>
      </c>
      <c r="D25" s="290">
        <v>28893024.463999957</v>
      </c>
      <c r="E25" s="290">
        <v>7009179.9290000061</v>
      </c>
      <c r="F25" s="290">
        <v>497448.17700000003</v>
      </c>
      <c r="G25" s="290">
        <v>0</v>
      </c>
      <c r="H25" s="290">
        <v>35404756.215999961</v>
      </c>
      <c r="I25" s="290">
        <v>26194571.766000006</v>
      </c>
      <c r="J25" s="290">
        <v>3005230.784</v>
      </c>
      <c r="K25" s="290">
        <v>2905230.784</v>
      </c>
      <c r="L25" s="290">
        <v>100000</v>
      </c>
      <c r="M25" s="290">
        <v>0</v>
      </c>
      <c r="N25" s="290">
        <v>23148643.043000005</v>
      </c>
      <c r="O25" s="290">
        <v>40697.938999999998</v>
      </c>
      <c r="P25" s="290">
        <v>0</v>
      </c>
      <c r="Q25" s="290">
        <v>9210184.4500000328</v>
      </c>
      <c r="R25" s="290">
        <v>0</v>
      </c>
      <c r="S25" s="290">
        <v>0</v>
      </c>
      <c r="T25" s="290">
        <v>32399525.432000037</v>
      </c>
      <c r="U25" s="323">
        <f t="shared" si="0"/>
        <v>0.11472723474337249</v>
      </c>
      <c r="V25" s="260">
        <f t="shared" si="1"/>
        <v>35404756.215999961</v>
      </c>
      <c r="W25" s="260">
        <f t="shared" si="2"/>
        <v>35404756.216000035</v>
      </c>
      <c r="X25" s="260">
        <f t="shared" si="3"/>
        <v>-7.4505805969238281E-8</v>
      </c>
      <c r="Y25" s="265"/>
      <c r="Z25" s="265"/>
      <c r="AA25" s="265"/>
    </row>
    <row r="26" spans="1:27" ht="24.95" customHeight="1">
      <c r="A26" s="261" t="s">
        <v>44</v>
      </c>
      <c r="B26" s="299" t="s">
        <v>421</v>
      </c>
      <c r="C26" s="290">
        <v>41865249.232999995</v>
      </c>
      <c r="D26" s="290">
        <v>9442194.0209999997</v>
      </c>
      <c r="E26" s="290">
        <v>32423055.211999997</v>
      </c>
      <c r="F26" s="290">
        <v>1900</v>
      </c>
      <c r="G26" s="290">
        <v>0</v>
      </c>
      <c r="H26" s="290">
        <v>41863349.232999995</v>
      </c>
      <c r="I26" s="290">
        <v>38242313.118000008</v>
      </c>
      <c r="J26" s="290">
        <v>3112085.02</v>
      </c>
      <c r="K26" s="290">
        <v>2780207.2420000001</v>
      </c>
      <c r="L26" s="290">
        <v>331877.77799999999</v>
      </c>
      <c r="M26" s="290">
        <v>0</v>
      </c>
      <c r="N26" s="290">
        <v>35130228.098000005</v>
      </c>
      <c r="O26" s="290">
        <v>0</v>
      </c>
      <c r="P26" s="290">
        <v>0</v>
      </c>
      <c r="Q26" s="290">
        <v>3621036.1150000007</v>
      </c>
      <c r="R26" s="290">
        <v>0</v>
      </c>
      <c r="S26" s="290">
        <v>0</v>
      </c>
      <c r="T26" s="290">
        <v>38751264.213000007</v>
      </c>
      <c r="U26" s="323">
        <f t="shared" si="0"/>
        <v>8.1378053947662343E-2</v>
      </c>
      <c r="V26" s="260">
        <f t="shared" si="1"/>
        <v>41863349.232999995</v>
      </c>
      <c r="W26" s="260">
        <f t="shared" si="2"/>
        <v>41863349.23300001</v>
      </c>
      <c r="X26" s="260">
        <f t="shared" si="3"/>
        <v>0</v>
      </c>
      <c r="Y26" s="265"/>
      <c r="Z26" s="265"/>
      <c r="AA26" s="265"/>
    </row>
    <row r="27" spans="1:27" ht="24.95" customHeight="1">
      <c r="A27" s="261" t="s">
        <v>77</v>
      </c>
      <c r="B27" s="299" t="s">
        <v>422</v>
      </c>
      <c r="C27" s="290">
        <v>13698207.195999999</v>
      </c>
      <c r="D27" s="290">
        <v>9308851.2219999991</v>
      </c>
      <c r="E27" s="290">
        <v>4389355.9740000004</v>
      </c>
      <c r="F27" s="290">
        <v>108934.948</v>
      </c>
      <c r="G27" s="290">
        <v>0</v>
      </c>
      <c r="H27" s="290">
        <v>13589272.247999998</v>
      </c>
      <c r="I27" s="290">
        <v>7753463.0699999994</v>
      </c>
      <c r="J27" s="290">
        <v>1382185.97</v>
      </c>
      <c r="K27" s="290">
        <v>1319291.628</v>
      </c>
      <c r="L27" s="290">
        <v>62894.341999999997</v>
      </c>
      <c r="M27" s="290">
        <v>0</v>
      </c>
      <c r="N27" s="290">
        <v>6363877.0999999996</v>
      </c>
      <c r="O27" s="290">
        <v>7400</v>
      </c>
      <c r="P27" s="290">
        <v>0</v>
      </c>
      <c r="Q27" s="290">
        <v>5835809.1780000003</v>
      </c>
      <c r="R27" s="290">
        <v>0</v>
      </c>
      <c r="S27" s="290">
        <v>0</v>
      </c>
      <c r="T27" s="290">
        <v>12207086.278000001</v>
      </c>
      <c r="U27" s="323">
        <f t="shared" si="0"/>
        <v>0.1782669186041535</v>
      </c>
      <c r="V27" s="260">
        <f t="shared" si="1"/>
        <v>13589272.247999998</v>
      </c>
      <c r="W27" s="260">
        <f t="shared" si="2"/>
        <v>13589272.248</v>
      </c>
      <c r="X27" s="260">
        <f t="shared" si="3"/>
        <v>0</v>
      </c>
      <c r="Y27" s="265"/>
      <c r="Z27" s="265"/>
      <c r="AA27" s="265"/>
    </row>
    <row r="28" spans="1:27" ht="24.95" customHeight="1">
      <c r="A28" s="261" t="s">
        <v>80</v>
      </c>
      <c r="B28" s="299" t="s">
        <v>423</v>
      </c>
      <c r="C28" s="290">
        <v>22851490.982999999</v>
      </c>
      <c r="D28" s="290">
        <v>17670378.762999997</v>
      </c>
      <c r="E28" s="290">
        <v>5181112.2200000016</v>
      </c>
      <c r="F28" s="290">
        <v>11179.762000000001</v>
      </c>
      <c r="G28" s="290">
        <v>0</v>
      </c>
      <c r="H28" s="290">
        <v>22840311.221000001</v>
      </c>
      <c r="I28" s="290">
        <v>12805105.889999999</v>
      </c>
      <c r="J28" s="290">
        <v>4233111.7709999997</v>
      </c>
      <c r="K28" s="290">
        <v>4071111.7709999997</v>
      </c>
      <c r="L28" s="290">
        <v>162000</v>
      </c>
      <c r="M28" s="290">
        <v>0</v>
      </c>
      <c r="N28" s="290">
        <v>8533998.1669999994</v>
      </c>
      <c r="O28" s="290">
        <v>37995.951999999997</v>
      </c>
      <c r="P28" s="290">
        <v>0</v>
      </c>
      <c r="Q28" s="290">
        <v>10035205.331000002</v>
      </c>
      <c r="R28" s="290">
        <v>0</v>
      </c>
      <c r="S28" s="290">
        <v>0</v>
      </c>
      <c r="T28" s="290">
        <v>18607199.450000003</v>
      </c>
      <c r="U28" s="323">
        <f t="shared" si="0"/>
        <v>0.33057998952634982</v>
      </c>
      <c r="V28" s="260">
        <f t="shared" si="1"/>
        <v>22840311.221000001</v>
      </c>
      <c r="W28" s="260">
        <f t="shared" si="2"/>
        <v>22840311.221000001</v>
      </c>
      <c r="X28" s="260">
        <f t="shared" si="3"/>
        <v>0</v>
      </c>
      <c r="Y28" s="265"/>
      <c r="Z28" s="265"/>
      <c r="AA28" s="265"/>
    </row>
    <row r="29" spans="1:27" ht="24.95" customHeight="1">
      <c r="A29" s="261" t="s">
        <v>83</v>
      </c>
      <c r="B29" s="299" t="s">
        <v>424</v>
      </c>
      <c r="C29" s="290">
        <v>0</v>
      </c>
      <c r="D29" s="290">
        <v>0</v>
      </c>
      <c r="E29" s="290">
        <v>0</v>
      </c>
      <c r="F29" s="290">
        <v>0</v>
      </c>
      <c r="G29" s="290">
        <v>0</v>
      </c>
      <c r="H29" s="290">
        <v>0</v>
      </c>
      <c r="I29" s="290">
        <v>0</v>
      </c>
      <c r="J29" s="290">
        <v>0</v>
      </c>
      <c r="K29" s="290">
        <v>0</v>
      </c>
      <c r="L29" s="290">
        <v>0</v>
      </c>
      <c r="M29" s="290">
        <v>0</v>
      </c>
      <c r="N29" s="290">
        <v>0</v>
      </c>
      <c r="O29" s="290">
        <v>0</v>
      </c>
      <c r="P29" s="290">
        <v>0</v>
      </c>
      <c r="Q29" s="290">
        <v>0</v>
      </c>
      <c r="R29" s="290">
        <v>0</v>
      </c>
      <c r="S29" s="290">
        <v>0</v>
      </c>
      <c r="T29" s="290">
        <v>0</v>
      </c>
      <c r="U29" s="323" t="str">
        <f t="shared" si="0"/>
        <v/>
      </c>
      <c r="V29" s="260"/>
      <c r="W29" s="260"/>
      <c r="X29" s="260"/>
      <c r="Y29" s="265"/>
      <c r="Z29" s="265"/>
      <c r="AA29" s="265"/>
    </row>
    <row r="30" spans="1:27" s="662" customFormat="1" ht="24.95" customHeight="1">
      <c r="A30" s="663" t="s">
        <v>14</v>
      </c>
      <c r="B30" s="667" t="s">
        <v>333</v>
      </c>
      <c r="C30" s="657">
        <v>75162768</v>
      </c>
      <c r="D30" s="657">
        <v>36087280</v>
      </c>
      <c r="E30" s="657">
        <v>39075488</v>
      </c>
      <c r="F30" s="657">
        <v>55523</v>
      </c>
      <c r="G30" s="657">
        <v>0</v>
      </c>
      <c r="H30" s="657">
        <v>75107245</v>
      </c>
      <c r="I30" s="657">
        <v>55001624</v>
      </c>
      <c r="J30" s="657">
        <v>7435120</v>
      </c>
      <c r="K30" s="657">
        <v>7019052</v>
      </c>
      <c r="L30" s="657">
        <v>416068</v>
      </c>
      <c r="M30" s="657">
        <v>0</v>
      </c>
      <c r="N30" s="657">
        <v>47472399</v>
      </c>
      <c r="O30" s="657">
        <v>94105</v>
      </c>
      <c r="P30" s="657">
        <v>0</v>
      </c>
      <c r="Q30" s="657">
        <v>20105621</v>
      </c>
      <c r="R30" s="657">
        <v>0</v>
      </c>
      <c r="S30" s="657">
        <v>0</v>
      </c>
      <c r="T30" s="657">
        <v>67672125</v>
      </c>
      <c r="U30" s="665">
        <f t="shared" si="0"/>
        <v>0.13518000850302164</v>
      </c>
      <c r="V30" s="661">
        <f t="shared" si="1"/>
        <v>75107245</v>
      </c>
      <c r="W30" s="661">
        <f t="shared" si="2"/>
        <v>75107245</v>
      </c>
      <c r="X30" s="661">
        <f t="shared" si="3"/>
        <v>0</v>
      </c>
      <c r="Y30" s="668"/>
      <c r="Z30" s="668"/>
      <c r="AA30" s="668"/>
    </row>
    <row r="31" spans="1:27" ht="24.95" customHeight="1">
      <c r="A31" s="261" t="s">
        <v>17</v>
      </c>
      <c r="B31" s="317" t="s">
        <v>425</v>
      </c>
      <c r="C31" s="290">
        <v>3652348</v>
      </c>
      <c r="D31" s="290">
        <v>2428945</v>
      </c>
      <c r="E31" s="290">
        <v>1223403</v>
      </c>
      <c r="F31" s="290">
        <v>900</v>
      </c>
      <c r="G31" s="290">
        <v>0</v>
      </c>
      <c r="H31" s="290">
        <v>3651448</v>
      </c>
      <c r="I31" s="290">
        <v>1862917</v>
      </c>
      <c r="J31" s="290">
        <v>183996</v>
      </c>
      <c r="K31" s="290">
        <v>183996</v>
      </c>
      <c r="L31" s="290">
        <v>0</v>
      </c>
      <c r="M31" s="290">
        <v>0</v>
      </c>
      <c r="N31" s="290">
        <v>1678921</v>
      </c>
      <c r="O31" s="290">
        <v>0</v>
      </c>
      <c r="P31" s="290">
        <v>0</v>
      </c>
      <c r="Q31" s="290">
        <v>1788531</v>
      </c>
      <c r="R31" s="290">
        <v>0</v>
      </c>
      <c r="S31" s="290">
        <v>0</v>
      </c>
      <c r="T31" s="290">
        <v>3467452</v>
      </c>
      <c r="U31" s="323">
        <f t="shared" si="0"/>
        <v>9.8767685302136379E-2</v>
      </c>
      <c r="V31" s="260"/>
      <c r="W31" s="260"/>
      <c r="X31" s="260"/>
      <c r="Y31" s="265"/>
      <c r="Z31" s="265"/>
      <c r="AA31" s="265"/>
    </row>
    <row r="32" spans="1:27" ht="24.95" customHeight="1">
      <c r="A32" s="261" t="s">
        <v>18</v>
      </c>
      <c r="B32" s="299" t="s">
        <v>426</v>
      </c>
      <c r="C32" s="290">
        <v>17198044</v>
      </c>
      <c r="D32" s="290">
        <v>4333480</v>
      </c>
      <c r="E32" s="290">
        <v>12864564</v>
      </c>
      <c r="F32" s="290">
        <v>0</v>
      </c>
      <c r="G32" s="290">
        <v>0</v>
      </c>
      <c r="H32" s="290">
        <v>17198044</v>
      </c>
      <c r="I32" s="290">
        <v>14339769</v>
      </c>
      <c r="J32" s="290">
        <v>3874067</v>
      </c>
      <c r="K32" s="290">
        <v>3786397</v>
      </c>
      <c r="L32" s="290">
        <v>87670</v>
      </c>
      <c r="M32" s="290">
        <v>0</v>
      </c>
      <c r="N32" s="290">
        <v>10465702</v>
      </c>
      <c r="O32" s="290">
        <v>0</v>
      </c>
      <c r="P32" s="290">
        <v>0</v>
      </c>
      <c r="Q32" s="290">
        <v>2858275</v>
      </c>
      <c r="R32" s="290">
        <v>0</v>
      </c>
      <c r="S32" s="290">
        <v>0</v>
      </c>
      <c r="T32" s="290">
        <v>13323977</v>
      </c>
      <c r="U32" s="323">
        <f t="shared" si="0"/>
        <v>0.27016244124992528</v>
      </c>
      <c r="V32" s="260">
        <f t="shared" si="1"/>
        <v>17198044</v>
      </c>
      <c r="W32" s="260">
        <f t="shared" si="2"/>
        <v>17198044</v>
      </c>
      <c r="X32" s="260">
        <f t="shared" si="3"/>
        <v>0</v>
      </c>
      <c r="Y32" s="265"/>
      <c r="Z32" s="265"/>
      <c r="AA32" s="265"/>
    </row>
    <row r="33" spans="1:27" ht="24.95" customHeight="1">
      <c r="A33" s="261" t="s">
        <v>111</v>
      </c>
      <c r="B33" s="299" t="s">
        <v>427</v>
      </c>
      <c r="C33" s="290">
        <v>13715877</v>
      </c>
      <c r="D33" s="290">
        <v>6244172</v>
      </c>
      <c r="E33" s="290">
        <v>7471705</v>
      </c>
      <c r="F33" s="290">
        <v>400</v>
      </c>
      <c r="G33" s="290">
        <v>0</v>
      </c>
      <c r="H33" s="290">
        <v>13715477</v>
      </c>
      <c r="I33" s="290">
        <v>10906773</v>
      </c>
      <c r="J33" s="290">
        <v>813893</v>
      </c>
      <c r="K33" s="290">
        <v>733893</v>
      </c>
      <c r="L33" s="290">
        <v>80000</v>
      </c>
      <c r="M33" s="290">
        <v>0</v>
      </c>
      <c r="N33" s="290">
        <v>9998775</v>
      </c>
      <c r="O33" s="290">
        <v>94105</v>
      </c>
      <c r="P33" s="290">
        <v>0</v>
      </c>
      <c r="Q33" s="290">
        <v>2808704</v>
      </c>
      <c r="R33" s="290">
        <v>0</v>
      </c>
      <c r="S33" s="290">
        <v>0</v>
      </c>
      <c r="T33" s="290">
        <v>12901584</v>
      </c>
      <c r="U33" s="323">
        <f t="shared" si="0"/>
        <v>7.4622713794446807E-2</v>
      </c>
      <c r="V33" s="260">
        <f t="shared" si="1"/>
        <v>13715477</v>
      </c>
      <c r="W33" s="260">
        <f t="shared" si="2"/>
        <v>13715477</v>
      </c>
      <c r="X33" s="260">
        <f t="shared" si="3"/>
        <v>0</v>
      </c>
      <c r="Y33" s="265"/>
      <c r="Z33" s="265"/>
      <c r="AA33" s="265"/>
    </row>
    <row r="34" spans="1:27" ht="24.95" customHeight="1">
      <c r="A34" s="261" t="s">
        <v>345</v>
      </c>
      <c r="B34" s="299" t="s">
        <v>428</v>
      </c>
      <c r="C34" s="290">
        <v>9107362</v>
      </c>
      <c r="D34" s="290">
        <v>2902231</v>
      </c>
      <c r="E34" s="290">
        <v>6205131</v>
      </c>
      <c r="F34" s="290">
        <v>18223</v>
      </c>
      <c r="G34" s="290">
        <v>0</v>
      </c>
      <c r="H34" s="290">
        <v>9089139</v>
      </c>
      <c r="I34" s="290">
        <v>5270709</v>
      </c>
      <c r="J34" s="290">
        <v>1353942</v>
      </c>
      <c r="K34" s="290">
        <v>1297532</v>
      </c>
      <c r="L34" s="290">
        <v>56410</v>
      </c>
      <c r="M34" s="290">
        <v>0</v>
      </c>
      <c r="N34" s="290">
        <v>3916767</v>
      </c>
      <c r="O34" s="290">
        <v>0</v>
      </c>
      <c r="P34" s="290">
        <v>0</v>
      </c>
      <c r="Q34" s="290">
        <v>3818430</v>
      </c>
      <c r="R34" s="290">
        <v>0</v>
      </c>
      <c r="S34" s="290">
        <v>0</v>
      </c>
      <c r="T34" s="290">
        <v>7735197</v>
      </c>
      <c r="U34" s="323">
        <f t="shared" si="0"/>
        <v>0.25688043107672992</v>
      </c>
      <c r="V34" s="260">
        <f t="shared" si="1"/>
        <v>9089139</v>
      </c>
      <c r="W34" s="260">
        <f t="shared" si="2"/>
        <v>9089139</v>
      </c>
      <c r="X34" s="260">
        <f t="shared" si="3"/>
        <v>0</v>
      </c>
      <c r="Y34" s="265"/>
      <c r="Z34" s="265"/>
      <c r="AA34" s="265"/>
    </row>
    <row r="35" spans="1:27" s="6" customFormat="1" ht="24.95" customHeight="1">
      <c r="A35" s="261" t="s">
        <v>346</v>
      </c>
      <c r="B35" s="299" t="s">
        <v>429</v>
      </c>
      <c r="C35" s="290">
        <v>13771832</v>
      </c>
      <c r="D35" s="290">
        <v>7545217</v>
      </c>
      <c r="E35" s="290">
        <v>6226615</v>
      </c>
      <c r="F35" s="290">
        <v>0</v>
      </c>
      <c r="G35" s="290">
        <v>0</v>
      </c>
      <c r="H35" s="290">
        <v>13771832</v>
      </c>
      <c r="I35" s="290">
        <v>12504548</v>
      </c>
      <c r="J35" s="290">
        <v>360079</v>
      </c>
      <c r="K35" s="290">
        <v>168091</v>
      </c>
      <c r="L35" s="290">
        <v>191988</v>
      </c>
      <c r="M35" s="290">
        <v>0</v>
      </c>
      <c r="N35" s="290">
        <v>12144469</v>
      </c>
      <c r="O35" s="290">
        <v>0</v>
      </c>
      <c r="P35" s="290">
        <v>0</v>
      </c>
      <c r="Q35" s="290">
        <v>1267284</v>
      </c>
      <c r="R35" s="290">
        <v>0</v>
      </c>
      <c r="S35" s="290">
        <v>0</v>
      </c>
      <c r="T35" s="290">
        <v>13411753</v>
      </c>
      <c r="U35" s="323">
        <f t="shared" si="0"/>
        <v>2.8795842920511801E-2</v>
      </c>
      <c r="V35" s="262">
        <f t="shared" si="1"/>
        <v>13771832</v>
      </c>
      <c r="W35" s="262">
        <f t="shared" si="2"/>
        <v>13771832</v>
      </c>
      <c r="X35" s="262">
        <f t="shared" si="3"/>
        <v>0</v>
      </c>
      <c r="Y35" s="266"/>
      <c r="Z35" s="266"/>
      <c r="AA35" s="266"/>
    </row>
    <row r="36" spans="1:27" s="6" customFormat="1" ht="24.95" customHeight="1">
      <c r="A36" s="261" t="s">
        <v>347</v>
      </c>
      <c r="B36" s="299" t="s">
        <v>430</v>
      </c>
      <c r="C36" s="290">
        <v>17717305</v>
      </c>
      <c r="D36" s="290">
        <v>12633235</v>
      </c>
      <c r="E36" s="290">
        <v>5084070</v>
      </c>
      <c r="F36" s="290">
        <v>36000</v>
      </c>
      <c r="G36" s="290">
        <v>0</v>
      </c>
      <c r="H36" s="290">
        <v>17681305</v>
      </c>
      <c r="I36" s="290">
        <v>10116908</v>
      </c>
      <c r="J36" s="290">
        <v>849143</v>
      </c>
      <c r="K36" s="290">
        <v>849143</v>
      </c>
      <c r="L36" s="290">
        <v>0</v>
      </c>
      <c r="M36" s="290">
        <v>0</v>
      </c>
      <c r="N36" s="290">
        <v>9267765</v>
      </c>
      <c r="O36" s="290">
        <v>0</v>
      </c>
      <c r="P36" s="290">
        <v>0</v>
      </c>
      <c r="Q36" s="290">
        <v>7564397</v>
      </c>
      <c r="R36" s="290">
        <v>0</v>
      </c>
      <c r="S36" s="290">
        <v>0</v>
      </c>
      <c r="T36" s="290">
        <v>16832162</v>
      </c>
      <c r="U36" s="323">
        <f t="shared" si="0"/>
        <v>8.3933055435514492E-2</v>
      </c>
      <c r="V36" s="262"/>
      <c r="W36" s="262"/>
      <c r="X36" s="262"/>
      <c r="Y36" s="266"/>
      <c r="Z36" s="266"/>
      <c r="AA36" s="266"/>
    </row>
    <row r="37" spans="1:27" s="662" customFormat="1" ht="24.95" customHeight="1">
      <c r="A37" s="669" t="s">
        <v>19</v>
      </c>
      <c r="B37" s="670" t="s">
        <v>334</v>
      </c>
      <c r="C37" s="657">
        <v>17530006</v>
      </c>
      <c r="D37" s="657">
        <v>13398722</v>
      </c>
      <c r="E37" s="657">
        <v>4131284</v>
      </c>
      <c r="F37" s="657">
        <v>1596384</v>
      </c>
      <c r="G37" s="657">
        <v>0</v>
      </c>
      <c r="H37" s="657">
        <v>15933622</v>
      </c>
      <c r="I37" s="657">
        <v>8527127</v>
      </c>
      <c r="J37" s="657">
        <v>3021634</v>
      </c>
      <c r="K37" s="657">
        <v>2481634</v>
      </c>
      <c r="L37" s="657">
        <v>540000</v>
      </c>
      <c r="M37" s="657">
        <v>0</v>
      </c>
      <c r="N37" s="657">
        <v>5465493</v>
      </c>
      <c r="O37" s="657">
        <v>40000</v>
      </c>
      <c r="P37" s="657">
        <v>0</v>
      </c>
      <c r="Q37" s="657">
        <v>7406495</v>
      </c>
      <c r="R37" s="657">
        <v>0</v>
      </c>
      <c r="S37" s="657">
        <v>0</v>
      </c>
      <c r="T37" s="657">
        <v>12911988</v>
      </c>
      <c r="U37" s="671">
        <f t="shared" si="0"/>
        <v>0.35435545876119823</v>
      </c>
      <c r="V37" s="661">
        <f t="shared" si="1"/>
        <v>15933622</v>
      </c>
      <c r="W37" s="661">
        <f t="shared" si="2"/>
        <v>15933622</v>
      </c>
      <c r="X37" s="661">
        <f t="shared" si="3"/>
        <v>0</v>
      </c>
      <c r="Y37" s="659">
        <f>'[4]05'!$Y$10+'[4]05'!$AB$10</f>
        <v>0</v>
      </c>
      <c r="Z37" s="672">
        <f>Y37+Q37</f>
        <v>7406495</v>
      </c>
      <c r="AA37" s="661">
        <f>T37+Y37</f>
        <v>12911988</v>
      </c>
    </row>
    <row r="38" spans="1:27" ht="24.95" customHeight="1">
      <c r="A38" s="258" t="s">
        <v>47</v>
      </c>
      <c r="B38" s="299" t="s">
        <v>431</v>
      </c>
      <c r="C38" s="290">
        <v>624781</v>
      </c>
      <c r="D38" s="290">
        <v>393893</v>
      </c>
      <c r="E38" s="290">
        <v>230888</v>
      </c>
      <c r="F38" s="290">
        <v>38987</v>
      </c>
      <c r="G38" s="290">
        <v>0</v>
      </c>
      <c r="H38" s="290">
        <v>585794</v>
      </c>
      <c r="I38" s="290">
        <v>291556</v>
      </c>
      <c r="J38" s="290">
        <v>194566</v>
      </c>
      <c r="K38" s="290">
        <v>194566</v>
      </c>
      <c r="L38" s="290">
        <v>0</v>
      </c>
      <c r="M38" s="290">
        <v>0</v>
      </c>
      <c r="N38" s="290">
        <v>96990</v>
      </c>
      <c r="O38" s="290">
        <v>0</v>
      </c>
      <c r="P38" s="290">
        <v>0</v>
      </c>
      <c r="Q38" s="290">
        <v>294238</v>
      </c>
      <c r="R38" s="290">
        <v>0</v>
      </c>
      <c r="S38" s="290">
        <v>0</v>
      </c>
      <c r="T38" s="290">
        <v>391228</v>
      </c>
      <c r="U38" s="323">
        <f t="shared" si="0"/>
        <v>0.66733663515756836</v>
      </c>
      <c r="V38" s="260">
        <f t="shared" si="1"/>
        <v>585794</v>
      </c>
      <c r="W38" s="260">
        <f t="shared" si="2"/>
        <v>585794</v>
      </c>
      <c r="X38" s="260">
        <f t="shared" si="3"/>
        <v>0</v>
      </c>
      <c r="Y38" s="265"/>
      <c r="Z38" s="265"/>
      <c r="AA38" s="265"/>
    </row>
    <row r="39" spans="1:27" ht="24.95" customHeight="1">
      <c r="A39" s="258" t="s">
        <v>48</v>
      </c>
      <c r="B39" s="299" t="s">
        <v>432</v>
      </c>
      <c r="C39" s="290">
        <v>16905225</v>
      </c>
      <c r="D39" s="290">
        <v>13004829</v>
      </c>
      <c r="E39" s="290">
        <v>3900396</v>
      </c>
      <c r="F39" s="290">
        <v>1557397</v>
      </c>
      <c r="G39" s="290">
        <v>0</v>
      </c>
      <c r="H39" s="290">
        <v>15347828</v>
      </c>
      <c r="I39" s="290">
        <v>8235571</v>
      </c>
      <c r="J39" s="290">
        <v>2827068</v>
      </c>
      <c r="K39" s="290">
        <v>2287068</v>
      </c>
      <c r="L39" s="290">
        <v>540000</v>
      </c>
      <c r="M39" s="290">
        <v>0</v>
      </c>
      <c r="N39" s="290">
        <v>5368503</v>
      </c>
      <c r="O39" s="290">
        <v>40000</v>
      </c>
      <c r="P39" s="290">
        <v>0</v>
      </c>
      <c r="Q39" s="290">
        <v>7112257</v>
      </c>
      <c r="R39" s="290">
        <v>0</v>
      </c>
      <c r="S39" s="290">
        <v>0</v>
      </c>
      <c r="T39" s="290">
        <v>12520760</v>
      </c>
      <c r="U39" s="323">
        <f t="shared" si="0"/>
        <v>0.34327528716588079</v>
      </c>
      <c r="V39" s="260"/>
      <c r="W39" s="260"/>
      <c r="X39" s="260"/>
      <c r="Y39" s="265"/>
      <c r="Z39" s="265"/>
      <c r="AA39" s="265"/>
    </row>
    <row r="40" spans="1:27" s="662" customFormat="1" ht="24.95" customHeight="1">
      <c r="A40" s="663" t="s">
        <v>22</v>
      </c>
      <c r="B40" s="667" t="s">
        <v>335</v>
      </c>
      <c r="C40" s="657">
        <v>38896409</v>
      </c>
      <c r="D40" s="657">
        <v>14814978</v>
      </c>
      <c r="E40" s="657">
        <v>24081431</v>
      </c>
      <c r="F40" s="657">
        <v>553525</v>
      </c>
      <c r="G40" s="657">
        <v>0</v>
      </c>
      <c r="H40" s="657">
        <v>38342884</v>
      </c>
      <c r="I40" s="657">
        <v>32603684</v>
      </c>
      <c r="J40" s="657">
        <v>4855911</v>
      </c>
      <c r="K40" s="657">
        <v>4411967</v>
      </c>
      <c r="L40" s="657">
        <v>443944</v>
      </c>
      <c r="M40" s="657">
        <v>0</v>
      </c>
      <c r="N40" s="657">
        <v>27747773</v>
      </c>
      <c r="O40" s="657">
        <v>0</v>
      </c>
      <c r="P40" s="657">
        <v>0</v>
      </c>
      <c r="Q40" s="657">
        <v>5739200</v>
      </c>
      <c r="R40" s="657">
        <v>0</v>
      </c>
      <c r="S40" s="657">
        <v>0</v>
      </c>
      <c r="T40" s="657">
        <v>33486973</v>
      </c>
      <c r="U40" s="665">
        <f t="shared" si="0"/>
        <v>0.14893749430279105</v>
      </c>
      <c r="V40" s="661">
        <f t="shared" si="1"/>
        <v>38342884</v>
      </c>
      <c r="W40" s="661">
        <f t="shared" si="2"/>
        <v>38342884</v>
      </c>
      <c r="X40" s="661">
        <f t="shared" si="3"/>
        <v>0</v>
      </c>
      <c r="Y40" s="659">
        <f>'[5]05'!$Y$10+'[5]05'!$AB$10</f>
        <v>0</v>
      </c>
      <c r="Z40" s="661">
        <f>Q40+Y40</f>
        <v>5739200</v>
      </c>
      <c r="AA40" s="661">
        <f>T40+Y40</f>
        <v>33486973</v>
      </c>
    </row>
    <row r="41" spans="1:27" ht="24.95" customHeight="1">
      <c r="A41" s="258" t="s">
        <v>49</v>
      </c>
      <c r="B41" s="299" t="s">
        <v>433</v>
      </c>
      <c r="C41" s="290">
        <v>3083155</v>
      </c>
      <c r="D41" s="290">
        <v>1921477</v>
      </c>
      <c r="E41" s="290">
        <v>1161678</v>
      </c>
      <c r="F41" s="290">
        <v>0</v>
      </c>
      <c r="G41" s="290">
        <v>0</v>
      </c>
      <c r="H41" s="290">
        <v>3083155</v>
      </c>
      <c r="I41" s="290">
        <v>3083155</v>
      </c>
      <c r="J41" s="290">
        <v>471751</v>
      </c>
      <c r="K41" s="290">
        <v>460751</v>
      </c>
      <c r="L41" s="290">
        <v>11000</v>
      </c>
      <c r="M41" s="290">
        <v>0</v>
      </c>
      <c r="N41" s="290">
        <v>2611404</v>
      </c>
      <c r="O41" s="290">
        <v>0</v>
      </c>
      <c r="P41" s="290">
        <v>0</v>
      </c>
      <c r="Q41" s="290">
        <v>0</v>
      </c>
      <c r="R41" s="290">
        <v>0</v>
      </c>
      <c r="S41" s="290">
        <v>0</v>
      </c>
      <c r="T41" s="290">
        <v>2611404</v>
      </c>
      <c r="U41" s="323">
        <f t="shared" si="0"/>
        <v>0.1530091740441204</v>
      </c>
      <c r="V41" s="260">
        <f t="shared" si="1"/>
        <v>3083155</v>
      </c>
      <c r="W41" s="260">
        <f t="shared" si="2"/>
        <v>3083155</v>
      </c>
      <c r="X41" s="260">
        <f t="shared" si="3"/>
        <v>0</v>
      </c>
      <c r="Y41" s="265"/>
      <c r="Z41" s="265"/>
      <c r="AA41" s="265"/>
    </row>
    <row r="42" spans="1:27" ht="24.95" customHeight="1">
      <c r="A42" s="258" t="s">
        <v>50</v>
      </c>
      <c r="B42" s="299" t="s">
        <v>434</v>
      </c>
      <c r="C42" s="290">
        <v>16867667</v>
      </c>
      <c r="D42" s="290">
        <v>7524087</v>
      </c>
      <c r="E42" s="290">
        <v>9343580</v>
      </c>
      <c r="F42" s="290">
        <v>0</v>
      </c>
      <c r="G42" s="290">
        <v>0</v>
      </c>
      <c r="H42" s="290">
        <v>16867667</v>
      </c>
      <c r="I42" s="290">
        <v>13746848</v>
      </c>
      <c r="J42" s="290">
        <v>1155224</v>
      </c>
      <c r="K42" s="290">
        <v>750144</v>
      </c>
      <c r="L42" s="290">
        <v>405080</v>
      </c>
      <c r="M42" s="290">
        <v>0</v>
      </c>
      <c r="N42" s="290">
        <v>12591624</v>
      </c>
      <c r="O42" s="290">
        <v>0</v>
      </c>
      <c r="P42" s="290">
        <v>0</v>
      </c>
      <c r="Q42" s="290">
        <v>3120819</v>
      </c>
      <c r="R42" s="290">
        <v>0</v>
      </c>
      <c r="S42" s="290">
        <v>0</v>
      </c>
      <c r="T42" s="290">
        <v>15712443</v>
      </c>
      <c r="U42" s="323">
        <f t="shared" si="0"/>
        <v>8.4035554914115587E-2</v>
      </c>
      <c r="V42" s="260">
        <f t="shared" si="1"/>
        <v>16867667</v>
      </c>
      <c r="W42" s="260">
        <f t="shared" si="2"/>
        <v>16867667</v>
      </c>
      <c r="X42" s="260">
        <f t="shared" si="3"/>
        <v>0</v>
      </c>
      <c r="Y42" s="265"/>
      <c r="Z42" s="265"/>
      <c r="AA42" s="265"/>
    </row>
    <row r="43" spans="1:27" ht="24.95" customHeight="1">
      <c r="A43" s="258" t="s">
        <v>348</v>
      </c>
      <c r="B43" s="299" t="s">
        <v>435</v>
      </c>
      <c r="C43" s="290">
        <v>18945587</v>
      </c>
      <c r="D43" s="290">
        <v>5369414</v>
      </c>
      <c r="E43" s="290">
        <v>13576173</v>
      </c>
      <c r="F43" s="290">
        <v>553525</v>
      </c>
      <c r="G43" s="290">
        <v>0</v>
      </c>
      <c r="H43" s="290">
        <v>18392062</v>
      </c>
      <c r="I43" s="290">
        <v>15773681</v>
      </c>
      <c r="J43" s="290">
        <v>3228936</v>
      </c>
      <c r="K43" s="290">
        <v>3201072</v>
      </c>
      <c r="L43" s="290">
        <v>27864</v>
      </c>
      <c r="M43" s="290">
        <v>0</v>
      </c>
      <c r="N43" s="290">
        <v>12544745</v>
      </c>
      <c r="O43" s="290">
        <v>0</v>
      </c>
      <c r="P43" s="290">
        <v>0</v>
      </c>
      <c r="Q43" s="290">
        <v>2618381</v>
      </c>
      <c r="R43" s="290">
        <v>0</v>
      </c>
      <c r="S43" s="290">
        <v>0</v>
      </c>
      <c r="T43" s="290">
        <v>15163126</v>
      </c>
      <c r="U43" s="323">
        <f t="shared" si="0"/>
        <v>0.20470402564880069</v>
      </c>
      <c r="V43" s="260">
        <f t="shared" si="1"/>
        <v>18392062</v>
      </c>
      <c r="W43" s="260">
        <f t="shared" si="2"/>
        <v>18392062</v>
      </c>
      <c r="X43" s="260">
        <f t="shared" si="3"/>
        <v>0</v>
      </c>
      <c r="Y43" s="265"/>
      <c r="Z43" s="265"/>
      <c r="AA43" s="265"/>
    </row>
    <row r="44" spans="1:27" s="662" customFormat="1" ht="24.95" customHeight="1">
      <c r="A44" s="663" t="s">
        <v>23</v>
      </c>
      <c r="B44" s="667" t="s">
        <v>336</v>
      </c>
      <c r="C44" s="657">
        <v>4710622</v>
      </c>
      <c r="D44" s="657">
        <v>3097602</v>
      </c>
      <c r="E44" s="657">
        <v>1613020</v>
      </c>
      <c r="F44" s="657">
        <v>0</v>
      </c>
      <c r="G44" s="657">
        <v>0</v>
      </c>
      <c r="H44" s="657">
        <v>4710622</v>
      </c>
      <c r="I44" s="657">
        <v>2271104</v>
      </c>
      <c r="J44" s="657">
        <v>977724</v>
      </c>
      <c r="K44" s="657">
        <v>977724</v>
      </c>
      <c r="L44" s="657">
        <v>0</v>
      </c>
      <c r="M44" s="657">
        <v>0</v>
      </c>
      <c r="N44" s="657">
        <v>1293380</v>
      </c>
      <c r="O44" s="657">
        <v>0</v>
      </c>
      <c r="P44" s="657">
        <v>0</v>
      </c>
      <c r="Q44" s="657">
        <v>2439518</v>
      </c>
      <c r="R44" s="657">
        <v>0</v>
      </c>
      <c r="S44" s="657">
        <v>0</v>
      </c>
      <c r="T44" s="657">
        <v>3732898</v>
      </c>
      <c r="U44" s="665">
        <f t="shared" si="0"/>
        <v>0.43050604463732178</v>
      </c>
      <c r="V44" s="661">
        <f t="shared" si="1"/>
        <v>4710622</v>
      </c>
      <c r="W44" s="661">
        <f t="shared" si="2"/>
        <v>4710622</v>
      </c>
      <c r="X44" s="661">
        <f t="shared" si="3"/>
        <v>0</v>
      </c>
      <c r="Y44" s="659">
        <f>'[6]05'!$Y$10+'[6]05'!$AB$10</f>
        <v>38620</v>
      </c>
      <c r="Z44" s="672">
        <f>Y44+Q44</f>
        <v>2478138</v>
      </c>
      <c r="AA44" s="661">
        <f>T44+Y44</f>
        <v>3771518</v>
      </c>
    </row>
    <row r="45" spans="1:27" s="6" customFormat="1" ht="24.95" customHeight="1">
      <c r="A45" s="261" t="s">
        <v>76</v>
      </c>
      <c r="B45" s="299" t="s">
        <v>436</v>
      </c>
      <c r="C45" s="290">
        <v>51251</v>
      </c>
      <c r="D45" s="290">
        <v>6000</v>
      </c>
      <c r="E45" s="290">
        <v>45251</v>
      </c>
      <c r="F45" s="290">
        <v>0</v>
      </c>
      <c r="G45" s="290">
        <v>0</v>
      </c>
      <c r="H45" s="290">
        <v>51251</v>
      </c>
      <c r="I45" s="290">
        <v>45251</v>
      </c>
      <c r="J45" s="290">
        <v>45251</v>
      </c>
      <c r="K45" s="290">
        <v>45251</v>
      </c>
      <c r="L45" s="290">
        <v>0</v>
      </c>
      <c r="M45" s="290">
        <v>0</v>
      </c>
      <c r="N45" s="290">
        <v>0</v>
      </c>
      <c r="O45" s="290">
        <v>0</v>
      </c>
      <c r="P45" s="290">
        <v>0</v>
      </c>
      <c r="Q45" s="290">
        <v>6000</v>
      </c>
      <c r="R45" s="290">
        <v>0</v>
      </c>
      <c r="S45" s="290">
        <v>0</v>
      </c>
      <c r="T45" s="290">
        <v>6000</v>
      </c>
      <c r="U45" s="323">
        <f t="shared" si="0"/>
        <v>1</v>
      </c>
      <c r="V45" s="262"/>
      <c r="W45" s="262"/>
      <c r="X45" s="262"/>
      <c r="Y45" s="318"/>
      <c r="Z45" s="319"/>
      <c r="AA45" s="262"/>
    </row>
    <row r="46" spans="1:27" ht="24.95" customHeight="1">
      <c r="A46" s="258" t="s">
        <v>51</v>
      </c>
      <c r="B46" s="299" t="s">
        <v>437</v>
      </c>
      <c r="C46" s="290">
        <v>2571356</v>
      </c>
      <c r="D46" s="290">
        <v>1545855</v>
      </c>
      <c r="E46" s="290">
        <v>1025501</v>
      </c>
      <c r="F46" s="290">
        <v>0</v>
      </c>
      <c r="G46" s="290">
        <v>0</v>
      </c>
      <c r="H46" s="290">
        <v>2571356</v>
      </c>
      <c r="I46" s="290">
        <v>1019127</v>
      </c>
      <c r="J46" s="290">
        <v>190402</v>
      </c>
      <c r="K46" s="290">
        <v>190402</v>
      </c>
      <c r="L46" s="290">
        <v>0</v>
      </c>
      <c r="M46" s="290">
        <v>0</v>
      </c>
      <c r="N46" s="290">
        <v>828725</v>
      </c>
      <c r="O46" s="290">
        <v>0</v>
      </c>
      <c r="P46" s="290">
        <v>0</v>
      </c>
      <c r="Q46" s="290">
        <v>1552229</v>
      </c>
      <c r="R46" s="290">
        <v>0</v>
      </c>
      <c r="S46" s="290">
        <v>0</v>
      </c>
      <c r="T46" s="290">
        <v>2380954</v>
      </c>
      <c r="U46" s="323">
        <f t="shared" si="0"/>
        <v>0.18682853069342684</v>
      </c>
      <c r="V46" s="260">
        <f t="shared" si="1"/>
        <v>2571356</v>
      </c>
      <c r="W46" s="260">
        <f t="shared" si="2"/>
        <v>2571356</v>
      </c>
      <c r="X46" s="260">
        <f t="shared" si="3"/>
        <v>0</v>
      </c>
      <c r="Y46" s="265"/>
      <c r="Z46" s="265"/>
      <c r="AA46" s="265"/>
    </row>
    <row r="47" spans="1:27" ht="24.95" customHeight="1">
      <c r="A47" s="258" t="s">
        <v>52</v>
      </c>
      <c r="B47" s="299" t="s">
        <v>438</v>
      </c>
      <c r="C47" s="290">
        <v>2088015</v>
      </c>
      <c r="D47" s="290">
        <v>1545747</v>
      </c>
      <c r="E47" s="290">
        <v>542268</v>
      </c>
      <c r="F47" s="290">
        <v>0</v>
      </c>
      <c r="G47" s="290">
        <v>0</v>
      </c>
      <c r="H47" s="290">
        <v>2088015</v>
      </c>
      <c r="I47" s="290">
        <v>1206726</v>
      </c>
      <c r="J47" s="290">
        <v>742071</v>
      </c>
      <c r="K47" s="290">
        <v>742071</v>
      </c>
      <c r="L47" s="290">
        <v>0</v>
      </c>
      <c r="M47" s="290">
        <v>0</v>
      </c>
      <c r="N47" s="290">
        <v>464655</v>
      </c>
      <c r="O47" s="290">
        <v>0</v>
      </c>
      <c r="P47" s="290">
        <v>0</v>
      </c>
      <c r="Q47" s="290">
        <v>881289</v>
      </c>
      <c r="R47" s="290">
        <v>0</v>
      </c>
      <c r="S47" s="290">
        <v>0</v>
      </c>
      <c r="T47" s="290">
        <v>1345944</v>
      </c>
      <c r="U47" s="323">
        <f t="shared" si="0"/>
        <v>0.6149457291879018</v>
      </c>
      <c r="V47" s="260">
        <f t="shared" si="1"/>
        <v>2088015</v>
      </c>
      <c r="W47" s="260">
        <f t="shared" si="2"/>
        <v>2088015</v>
      </c>
      <c r="X47" s="260">
        <f t="shared" si="3"/>
        <v>0</v>
      </c>
      <c r="Y47" s="265"/>
      <c r="Z47" s="265"/>
      <c r="AA47" s="265"/>
    </row>
    <row r="48" spans="1:27" s="662" customFormat="1" ht="24.95" customHeight="1">
      <c r="A48" s="663" t="s">
        <v>24</v>
      </c>
      <c r="B48" s="667" t="s">
        <v>337</v>
      </c>
      <c r="C48" s="657">
        <v>9629561</v>
      </c>
      <c r="D48" s="657">
        <v>3474166</v>
      </c>
      <c r="E48" s="657">
        <v>6155395</v>
      </c>
      <c r="F48" s="657">
        <v>3023312</v>
      </c>
      <c r="G48" s="657">
        <v>0</v>
      </c>
      <c r="H48" s="657">
        <v>6606249</v>
      </c>
      <c r="I48" s="657">
        <v>5217524</v>
      </c>
      <c r="J48" s="657">
        <v>1915617</v>
      </c>
      <c r="K48" s="657">
        <v>1715617</v>
      </c>
      <c r="L48" s="657">
        <v>200000</v>
      </c>
      <c r="M48" s="657">
        <v>0</v>
      </c>
      <c r="N48" s="657">
        <v>3301907</v>
      </c>
      <c r="O48" s="657">
        <v>0</v>
      </c>
      <c r="P48" s="657">
        <v>0</v>
      </c>
      <c r="Q48" s="657">
        <v>1388725</v>
      </c>
      <c r="R48" s="657">
        <v>0</v>
      </c>
      <c r="S48" s="657">
        <v>0</v>
      </c>
      <c r="T48" s="657">
        <v>4690632</v>
      </c>
      <c r="U48" s="665">
        <f t="shared" si="0"/>
        <v>0.36715058713673382</v>
      </c>
      <c r="V48" s="661">
        <f t="shared" si="1"/>
        <v>6606249</v>
      </c>
      <c r="W48" s="661">
        <f t="shared" si="2"/>
        <v>6606249</v>
      </c>
      <c r="X48" s="661">
        <f t="shared" si="3"/>
        <v>0</v>
      </c>
      <c r="Y48" s="659">
        <f>'[7]05'!$Y$10+'[7]05'!$AB$10</f>
        <v>1580425</v>
      </c>
      <c r="Z48" s="672">
        <f>Y48+Q48</f>
        <v>2969150</v>
      </c>
      <c r="AA48" s="661">
        <f>T48+Y48</f>
        <v>6271057</v>
      </c>
    </row>
    <row r="49" spans="1:27" s="6" customFormat="1" ht="24.95" customHeight="1">
      <c r="A49" s="261" t="s">
        <v>349</v>
      </c>
      <c r="B49" s="317" t="s">
        <v>439</v>
      </c>
      <c r="C49" s="290">
        <v>192973</v>
      </c>
      <c r="D49" s="290">
        <v>12000</v>
      </c>
      <c r="E49" s="290">
        <v>180973</v>
      </c>
      <c r="F49" s="290">
        <v>0</v>
      </c>
      <c r="G49" s="290">
        <v>0</v>
      </c>
      <c r="H49" s="290">
        <v>192973</v>
      </c>
      <c r="I49" s="290">
        <v>192973</v>
      </c>
      <c r="J49" s="290">
        <v>89548</v>
      </c>
      <c r="K49" s="290">
        <v>89548</v>
      </c>
      <c r="L49" s="290">
        <v>0</v>
      </c>
      <c r="M49" s="290">
        <v>0</v>
      </c>
      <c r="N49" s="290">
        <v>103425</v>
      </c>
      <c r="O49" s="290">
        <v>0</v>
      </c>
      <c r="P49" s="290">
        <v>0</v>
      </c>
      <c r="Q49" s="290">
        <v>0</v>
      </c>
      <c r="R49" s="290">
        <v>0</v>
      </c>
      <c r="S49" s="290">
        <v>0</v>
      </c>
      <c r="T49" s="290">
        <v>103425</v>
      </c>
      <c r="U49" s="323">
        <f t="shared" si="0"/>
        <v>0.46404419271089736</v>
      </c>
      <c r="V49" s="262"/>
      <c r="W49" s="262"/>
      <c r="X49" s="262"/>
      <c r="Y49" s="318"/>
      <c r="Z49" s="319"/>
      <c r="AA49" s="262"/>
    </row>
    <row r="50" spans="1:27" ht="24.95" customHeight="1">
      <c r="A50" s="258" t="s">
        <v>350</v>
      </c>
      <c r="B50" s="299" t="s">
        <v>440</v>
      </c>
      <c r="C50" s="290">
        <v>3715699</v>
      </c>
      <c r="D50" s="290">
        <v>957282</v>
      </c>
      <c r="E50" s="290">
        <v>2758417</v>
      </c>
      <c r="F50" s="290">
        <v>596615</v>
      </c>
      <c r="G50" s="290">
        <v>0</v>
      </c>
      <c r="H50" s="290">
        <v>3119084</v>
      </c>
      <c r="I50" s="290">
        <v>2595003</v>
      </c>
      <c r="J50" s="290">
        <v>497661</v>
      </c>
      <c r="K50" s="290">
        <v>497661</v>
      </c>
      <c r="L50" s="290">
        <v>0</v>
      </c>
      <c r="M50" s="290">
        <v>0</v>
      </c>
      <c r="N50" s="290">
        <v>2097342</v>
      </c>
      <c r="O50" s="290">
        <v>0</v>
      </c>
      <c r="P50" s="290">
        <v>0</v>
      </c>
      <c r="Q50" s="290">
        <v>524081</v>
      </c>
      <c r="R50" s="290">
        <v>0</v>
      </c>
      <c r="S50" s="290">
        <v>0</v>
      </c>
      <c r="T50" s="290">
        <v>2621423</v>
      </c>
      <c r="U50" s="323">
        <f t="shared" si="0"/>
        <v>0.19177665690559895</v>
      </c>
      <c r="V50" s="260">
        <f t="shared" si="1"/>
        <v>3119084</v>
      </c>
      <c r="W50" s="260">
        <f t="shared" si="2"/>
        <v>3119084</v>
      </c>
      <c r="X50" s="260">
        <f t="shared" si="3"/>
        <v>0</v>
      </c>
      <c r="Y50" s="265"/>
      <c r="Z50" s="265"/>
      <c r="AA50" s="265"/>
    </row>
    <row r="51" spans="1:27" ht="24.95" customHeight="1">
      <c r="A51" s="258" t="s">
        <v>351</v>
      </c>
      <c r="B51" s="299" t="s">
        <v>441</v>
      </c>
      <c r="C51" s="290">
        <v>5720889</v>
      </c>
      <c r="D51" s="290">
        <v>2504884</v>
      </c>
      <c r="E51" s="290">
        <v>3216005</v>
      </c>
      <c r="F51" s="290">
        <v>2426697</v>
      </c>
      <c r="G51" s="290">
        <v>0</v>
      </c>
      <c r="H51" s="290">
        <v>3294192</v>
      </c>
      <c r="I51" s="290">
        <v>2429548</v>
      </c>
      <c r="J51" s="290">
        <v>1328408</v>
      </c>
      <c r="K51" s="290">
        <v>1128408</v>
      </c>
      <c r="L51" s="290">
        <v>200000</v>
      </c>
      <c r="M51" s="290">
        <v>0</v>
      </c>
      <c r="N51" s="290">
        <v>1101140</v>
      </c>
      <c r="O51" s="290">
        <v>0</v>
      </c>
      <c r="P51" s="290">
        <v>0</v>
      </c>
      <c r="Q51" s="290">
        <v>864644</v>
      </c>
      <c r="R51" s="290">
        <v>0</v>
      </c>
      <c r="S51" s="290">
        <v>0</v>
      </c>
      <c r="T51" s="290">
        <v>1965784</v>
      </c>
      <c r="U51" s="323">
        <f t="shared" si="0"/>
        <v>0.54677166287721013</v>
      </c>
      <c r="V51" s="260">
        <f t="shared" si="1"/>
        <v>3294192</v>
      </c>
      <c r="W51" s="260">
        <f t="shared" si="2"/>
        <v>3294192</v>
      </c>
      <c r="X51" s="260">
        <f t="shared" si="3"/>
        <v>0</v>
      </c>
      <c r="Y51" s="265"/>
      <c r="Z51" s="265"/>
      <c r="AA51" s="265"/>
    </row>
    <row r="52" spans="1:27" s="662" customFormat="1" ht="24.95" customHeight="1">
      <c r="A52" s="663" t="s">
        <v>25</v>
      </c>
      <c r="B52" s="667" t="s">
        <v>338</v>
      </c>
      <c r="C52" s="657">
        <v>15123233.223999999</v>
      </c>
      <c r="D52" s="657">
        <v>8539967.8620000016</v>
      </c>
      <c r="E52" s="657">
        <v>6583265.3620000007</v>
      </c>
      <c r="F52" s="657">
        <v>0</v>
      </c>
      <c r="G52" s="657">
        <v>0</v>
      </c>
      <c r="H52" s="657">
        <v>15123233.223999999</v>
      </c>
      <c r="I52" s="657">
        <v>10768725.708999999</v>
      </c>
      <c r="J52" s="657">
        <v>1652545.1199999999</v>
      </c>
      <c r="K52" s="657">
        <v>1627425.1199999999</v>
      </c>
      <c r="L52" s="657">
        <v>25120</v>
      </c>
      <c r="M52" s="657">
        <v>0</v>
      </c>
      <c r="N52" s="657">
        <v>9116180.5889999997</v>
      </c>
      <c r="O52" s="657">
        <v>0</v>
      </c>
      <c r="P52" s="657">
        <v>0</v>
      </c>
      <c r="Q52" s="657">
        <v>4354507.5149999997</v>
      </c>
      <c r="R52" s="657">
        <v>0</v>
      </c>
      <c r="S52" s="657">
        <v>0</v>
      </c>
      <c r="T52" s="657">
        <v>13470688.103999998</v>
      </c>
      <c r="U52" s="665">
        <f t="shared" si="0"/>
        <v>0.15345781521938848</v>
      </c>
      <c r="V52" s="661">
        <f t="shared" si="1"/>
        <v>15123233.223999999</v>
      </c>
      <c r="W52" s="661">
        <f t="shared" si="2"/>
        <v>15123233.223999999</v>
      </c>
      <c r="X52" s="661">
        <f t="shared" si="3"/>
        <v>0</v>
      </c>
      <c r="Y52" s="668"/>
      <c r="Z52" s="668"/>
      <c r="AA52" s="668"/>
    </row>
    <row r="53" spans="1:27" s="6" customFormat="1" ht="24.95" customHeight="1">
      <c r="A53" s="261" t="s">
        <v>352</v>
      </c>
      <c r="B53" s="317" t="s">
        <v>442</v>
      </c>
      <c r="C53" s="290">
        <v>4567354.6009999998</v>
      </c>
      <c r="D53" s="290">
        <v>2301134.7519999999</v>
      </c>
      <c r="E53" s="290">
        <v>2266219.8490000004</v>
      </c>
      <c r="F53" s="290">
        <v>0</v>
      </c>
      <c r="G53" s="290">
        <v>0</v>
      </c>
      <c r="H53" s="290">
        <v>4567354.6009999998</v>
      </c>
      <c r="I53" s="290">
        <v>2866438.3680000002</v>
      </c>
      <c r="J53" s="290">
        <v>366526.7</v>
      </c>
      <c r="K53" s="290">
        <v>365406.7</v>
      </c>
      <c r="L53" s="290">
        <v>1120</v>
      </c>
      <c r="M53" s="290">
        <v>0</v>
      </c>
      <c r="N53" s="290">
        <v>2499911.6680000001</v>
      </c>
      <c r="O53" s="290">
        <v>0</v>
      </c>
      <c r="P53" s="290">
        <v>0</v>
      </c>
      <c r="Q53" s="290">
        <v>1700916.2329999998</v>
      </c>
      <c r="R53" s="290">
        <v>0</v>
      </c>
      <c r="S53" s="290">
        <v>0</v>
      </c>
      <c r="T53" s="290">
        <v>4200827.9009999996</v>
      </c>
      <c r="U53" s="323">
        <f t="shared" si="0"/>
        <v>0.12786833447800122</v>
      </c>
      <c r="V53" s="262"/>
      <c r="W53" s="262"/>
      <c r="X53" s="262"/>
      <c r="Y53" s="266"/>
      <c r="Z53" s="266"/>
      <c r="AA53" s="266"/>
    </row>
    <row r="54" spans="1:27" ht="24.95" customHeight="1">
      <c r="A54" s="258" t="s">
        <v>353</v>
      </c>
      <c r="B54" s="299" t="s">
        <v>443</v>
      </c>
      <c r="C54" s="290">
        <v>9795029.4920000006</v>
      </c>
      <c r="D54" s="290">
        <v>5658742.6050000004</v>
      </c>
      <c r="E54" s="290">
        <v>4136286.8870000001</v>
      </c>
      <c r="F54" s="290">
        <v>0</v>
      </c>
      <c r="G54" s="290">
        <v>0</v>
      </c>
      <c r="H54" s="290">
        <v>9795029.4920000006</v>
      </c>
      <c r="I54" s="290">
        <v>7494979.21</v>
      </c>
      <c r="J54" s="290">
        <v>1157909.825</v>
      </c>
      <c r="K54" s="290">
        <v>1157909.825</v>
      </c>
      <c r="L54" s="290">
        <v>0</v>
      </c>
      <c r="M54" s="290">
        <v>0</v>
      </c>
      <c r="N54" s="290">
        <v>6337069.3849999998</v>
      </c>
      <c r="O54" s="290">
        <v>0</v>
      </c>
      <c r="P54" s="290">
        <v>0</v>
      </c>
      <c r="Q54" s="290">
        <v>2300050.2820000001</v>
      </c>
      <c r="R54" s="290">
        <v>0</v>
      </c>
      <c r="S54" s="290">
        <v>0</v>
      </c>
      <c r="T54" s="290">
        <v>8637119.6669999994</v>
      </c>
      <c r="U54" s="323">
        <f t="shared" si="0"/>
        <v>0.15449139918294716</v>
      </c>
      <c r="V54" s="260">
        <f t="shared" si="1"/>
        <v>9795029.4920000006</v>
      </c>
      <c r="W54" s="260">
        <f t="shared" si="2"/>
        <v>9795029.4920000006</v>
      </c>
      <c r="X54" s="260">
        <f t="shared" si="3"/>
        <v>0</v>
      </c>
      <c r="Y54" s="265"/>
      <c r="Z54" s="265"/>
      <c r="AA54" s="265"/>
    </row>
    <row r="55" spans="1:27" ht="24.95" customHeight="1">
      <c r="A55" s="258" t="s">
        <v>354</v>
      </c>
      <c r="B55" s="299" t="s">
        <v>444</v>
      </c>
      <c r="C55" s="290">
        <v>760849.13100000005</v>
      </c>
      <c r="D55" s="290">
        <v>580090.505</v>
      </c>
      <c r="E55" s="290">
        <v>180758.62599999999</v>
      </c>
      <c r="F55" s="290">
        <v>0</v>
      </c>
      <c r="G55" s="290">
        <v>0</v>
      </c>
      <c r="H55" s="290">
        <v>760849.13100000005</v>
      </c>
      <c r="I55" s="290">
        <v>407308.13099999994</v>
      </c>
      <c r="J55" s="290">
        <v>128108.595</v>
      </c>
      <c r="K55" s="290">
        <v>104108.595</v>
      </c>
      <c r="L55" s="290">
        <v>24000</v>
      </c>
      <c r="M55" s="290">
        <v>0</v>
      </c>
      <c r="N55" s="290">
        <v>279199.53599999996</v>
      </c>
      <c r="O55" s="290">
        <v>0</v>
      </c>
      <c r="P55" s="290">
        <v>0</v>
      </c>
      <c r="Q55" s="290">
        <v>353541</v>
      </c>
      <c r="R55" s="290">
        <v>0</v>
      </c>
      <c r="S55" s="290">
        <v>0</v>
      </c>
      <c r="T55" s="290">
        <v>632740.53599999996</v>
      </c>
      <c r="U55" s="323">
        <f t="shared" si="0"/>
        <v>0.31452501251442</v>
      </c>
      <c r="V55" s="260">
        <f t="shared" si="1"/>
        <v>760849.13100000005</v>
      </c>
      <c r="W55" s="260">
        <f t="shared" si="2"/>
        <v>760849.13099999994</v>
      </c>
      <c r="X55" s="260">
        <f t="shared" si="3"/>
        <v>0</v>
      </c>
      <c r="Y55" s="265"/>
      <c r="Z55" s="265"/>
      <c r="AA55" s="265"/>
    </row>
    <row r="56" spans="1:27" s="662" customFormat="1" ht="24.95" customHeight="1">
      <c r="A56" s="663" t="s">
        <v>26</v>
      </c>
      <c r="B56" s="667" t="s">
        <v>339</v>
      </c>
      <c r="C56" s="657">
        <v>9928636</v>
      </c>
      <c r="D56" s="657">
        <v>427485</v>
      </c>
      <c r="E56" s="657">
        <v>9501151</v>
      </c>
      <c r="F56" s="657">
        <v>131437</v>
      </c>
      <c r="G56" s="657">
        <v>0</v>
      </c>
      <c r="H56" s="657">
        <v>9797199</v>
      </c>
      <c r="I56" s="657">
        <v>9650444</v>
      </c>
      <c r="J56" s="657">
        <v>396692</v>
      </c>
      <c r="K56" s="657">
        <v>231692</v>
      </c>
      <c r="L56" s="657">
        <v>165000</v>
      </c>
      <c r="M56" s="657">
        <v>0</v>
      </c>
      <c r="N56" s="657">
        <v>9253752</v>
      </c>
      <c r="O56" s="657">
        <v>0</v>
      </c>
      <c r="P56" s="657">
        <v>0</v>
      </c>
      <c r="Q56" s="657">
        <v>146755</v>
      </c>
      <c r="R56" s="657">
        <v>0</v>
      </c>
      <c r="S56" s="657">
        <v>0</v>
      </c>
      <c r="T56" s="657">
        <v>9400507</v>
      </c>
      <c r="U56" s="665">
        <f t="shared" si="0"/>
        <v>4.1106087968595023E-2</v>
      </c>
      <c r="V56" s="661">
        <f t="shared" si="1"/>
        <v>9797199</v>
      </c>
      <c r="W56" s="661">
        <f t="shared" si="2"/>
        <v>9797199</v>
      </c>
      <c r="X56" s="661">
        <f t="shared" si="3"/>
        <v>0</v>
      </c>
      <c r="Y56" s="659">
        <f>'[8]05'!$Y$10+'[8]05'!$AB$10</f>
        <v>423139</v>
      </c>
      <c r="Z56" s="672">
        <f>Y56+Q56</f>
        <v>569894</v>
      </c>
      <c r="AA56" s="661">
        <f>T56+Y56</f>
        <v>9823646</v>
      </c>
    </row>
    <row r="57" spans="1:27" s="6" customFormat="1" ht="24.95" customHeight="1">
      <c r="A57" s="261" t="s">
        <v>355</v>
      </c>
      <c r="B57" s="317" t="s">
        <v>445</v>
      </c>
      <c r="C57" s="290">
        <v>122691</v>
      </c>
      <c r="D57" s="290">
        <v>5500</v>
      </c>
      <c r="E57" s="290">
        <v>117191</v>
      </c>
      <c r="F57" s="290">
        <v>0</v>
      </c>
      <c r="G57" s="290">
        <v>0</v>
      </c>
      <c r="H57" s="290">
        <v>122691</v>
      </c>
      <c r="I57" s="290">
        <v>122691</v>
      </c>
      <c r="J57" s="290">
        <v>81481</v>
      </c>
      <c r="K57" s="290">
        <v>81481</v>
      </c>
      <c r="L57" s="290">
        <v>0</v>
      </c>
      <c r="M57" s="290">
        <v>0</v>
      </c>
      <c r="N57" s="290">
        <v>41210</v>
      </c>
      <c r="O57" s="290">
        <v>0</v>
      </c>
      <c r="P57" s="290">
        <v>0</v>
      </c>
      <c r="Q57" s="290">
        <v>0</v>
      </c>
      <c r="R57" s="290">
        <v>0</v>
      </c>
      <c r="S57" s="290">
        <v>0</v>
      </c>
      <c r="T57" s="290">
        <v>41210</v>
      </c>
      <c r="U57" s="323">
        <f t="shared" si="0"/>
        <v>0.66411554229731606</v>
      </c>
      <c r="V57" s="262"/>
      <c r="W57" s="262"/>
      <c r="X57" s="262"/>
      <c r="Y57" s="318"/>
      <c r="Z57" s="319"/>
      <c r="AA57" s="262"/>
    </row>
    <row r="58" spans="1:27" ht="24.95" customHeight="1">
      <c r="A58" s="258" t="s">
        <v>356</v>
      </c>
      <c r="B58" s="299" t="s">
        <v>446</v>
      </c>
      <c r="C58" s="290">
        <v>9805945</v>
      </c>
      <c r="D58" s="290">
        <v>421985</v>
      </c>
      <c r="E58" s="290">
        <v>9383960</v>
      </c>
      <c r="F58" s="290">
        <v>131437</v>
      </c>
      <c r="G58" s="290">
        <v>0</v>
      </c>
      <c r="H58" s="290">
        <v>9674508</v>
      </c>
      <c r="I58" s="290">
        <v>9527753</v>
      </c>
      <c r="J58" s="290">
        <v>315211</v>
      </c>
      <c r="K58" s="290">
        <v>150211</v>
      </c>
      <c r="L58" s="290">
        <v>165000</v>
      </c>
      <c r="M58" s="290">
        <v>0</v>
      </c>
      <c r="N58" s="290">
        <v>9212542</v>
      </c>
      <c r="O58" s="290">
        <v>0</v>
      </c>
      <c r="P58" s="290">
        <v>0</v>
      </c>
      <c r="Q58" s="290">
        <v>146755</v>
      </c>
      <c r="R58" s="290">
        <v>0</v>
      </c>
      <c r="S58" s="290">
        <v>0</v>
      </c>
      <c r="T58" s="290">
        <v>9359297</v>
      </c>
      <c r="U58" s="323">
        <f t="shared" si="0"/>
        <v>3.3083456298667692E-2</v>
      </c>
      <c r="V58" s="260">
        <f t="shared" si="1"/>
        <v>9674508</v>
      </c>
      <c r="W58" s="260">
        <f t="shared" si="2"/>
        <v>9674508</v>
      </c>
      <c r="X58" s="260">
        <f t="shared" si="3"/>
        <v>0</v>
      </c>
      <c r="Y58" s="265"/>
      <c r="Z58" s="265"/>
      <c r="AA58" s="265"/>
    </row>
    <row r="59" spans="1:27" s="662" customFormat="1" ht="24.95" customHeight="1">
      <c r="A59" s="663" t="s">
        <v>27</v>
      </c>
      <c r="B59" s="667" t="s">
        <v>340</v>
      </c>
      <c r="C59" s="657">
        <v>207570</v>
      </c>
      <c r="D59" s="657">
        <v>57460</v>
      </c>
      <c r="E59" s="657">
        <v>150110</v>
      </c>
      <c r="F59" s="657">
        <v>32900</v>
      </c>
      <c r="G59" s="657">
        <v>0</v>
      </c>
      <c r="H59" s="657">
        <v>174670</v>
      </c>
      <c r="I59" s="657">
        <v>96210</v>
      </c>
      <c r="J59" s="657">
        <v>93210</v>
      </c>
      <c r="K59" s="657">
        <v>93210</v>
      </c>
      <c r="L59" s="657">
        <v>0</v>
      </c>
      <c r="M59" s="657">
        <v>0</v>
      </c>
      <c r="N59" s="657">
        <v>3000</v>
      </c>
      <c r="O59" s="657">
        <v>0</v>
      </c>
      <c r="P59" s="657">
        <v>0</v>
      </c>
      <c r="Q59" s="657">
        <v>78460</v>
      </c>
      <c r="R59" s="657">
        <v>0</v>
      </c>
      <c r="S59" s="657">
        <v>0</v>
      </c>
      <c r="T59" s="657">
        <v>81460</v>
      </c>
      <c r="U59" s="665">
        <f t="shared" si="0"/>
        <v>0.96881821016526348</v>
      </c>
      <c r="V59" s="661">
        <f t="shared" si="1"/>
        <v>174670</v>
      </c>
      <c r="W59" s="661">
        <f t="shared" si="2"/>
        <v>174670</v>
      </c>
      <c r="X59" s="661">
        <f t="shared" si="3"/>
        <v>0</v>
      </c>
      <c r="Y59" s="668">
        <f>'[9]05'!$Y$10</f>
        <v>0</v>
      </c>
      <c r="Z59" s="668"/>
      <c r="AA59" s="668"/>
    </row>
    <row r="60" spans="1:27" s="6" customFormat="1" ht="24.95" customHeight="1">
      <c r="A60" s="261" t="s">
        <v>357</v>
      </c>
      <c r="B60" s="317" t="s">
        <v>447</v>
      </c>
      <c r="C60" s="290">
        <v>134485</v>
      </c>
      <c r="D60" s="290">
        <v>57460</v>
      </c>
      <c r="E60" s="290">
        <v>77025</v>
      </c>
      <c r="F60" s="290">
        <v>30000</v>
      </c>
      <c r="G60" s="290">
        <v>0</v>
      </c>
      <c r="H60" s="290">
        <v>104485</v>
      </c>
      <c r="I60" s="290">
        <v>26025</v>
      </c>
      <c r="J60" s="290">
        <v>23025</v>
      </c>
      <c r="K60" s="290">
        <v>23025</v>
      </c>
      <c r="L60" s="290">
        <v>0</v>
      </c>
      <c r="M60" s="290">
        <v>0</v>
      </c>
      <c r="N60" s="290">
        <v>3000</v>
      </c>
      <c r="O60" s="290">
        <v>0</v>
      </c>
      <c r="P60" s="290">
        <v>0</v>
      </c>
      <c r="Q60" s="290">
        <v>78460</v>
      </c>
      <c r="R60" s="290">
        <v>0</v>
      </c>
      <c r="S60" s="290">
        <v>0</v>
      </c>
      <c r="T60" s="290">
        <v>81460</v>
      </c>
      <c r="U60" s="323">
        <f t="shared" si="0"/>
        <v>0.88472622478386165</v>
      </c>
      <c r="V60" s="262"/>
      <c r="W60" s="262"/>
      <c r="X60" s="262"/>
      <c r="Y60" s="266"/>
      <c r="Z60" s="266"/>
      <c r="AA60" s="266"/>
    </row>
    <row r="61" spans="1:27" ht="24.95" customHeight="1">
      <c r="A61" s="258" t="s">
        <v>358</v>
      </c>
      <c r="B61" s="299" t="s">
        <v>448</v>
      </c>
      <c r="C61" s="290">
        <v>73085</v>
      </c>
      <c r="D61" s="290">
        <v>0</v>
      </c>
      <c r="E61" s="290">
        <v>73085</v>
      </c>
      <c r="F61" s="290">
        <v>2900</v>
      </c>
      <c r="G61" s="290">
        <v>0</v>
      </c>
      <c r="H61" s="290">
        <v>70185</v>
      </c>
      <c r="I61" s="290">
        <v>70185</v>
      </c>
      <c r="J61" s="290">
        <v>70185</v>
      </c>
      <c r="K61" s="290">
        <v>70185</v>
      </c>
      <c r="L61" s="290">
        <v>0</v>
      </c>
      <c r="M61" s="290">
        <v>0</v>
      </c>
      <c r="N61" s="290">
        <v>0</v>
      </c>
      <c r="O61" s="290">
        <v>0</v>
      </c>
      <c r="P61" s="290">
        <v>0</v>
      </c>
      <c r="Q61" s="290">
        <v>0</v>
      </c>
      <c r="R61" s="290">
        <v>0</v>
      </c>
      <c r="S61" s="290">
        <v>0</v>
      </c>
      <c r="T61" s="290">
        <v>0</v>
      </c>
      <c r="U61" s="323">
        <f t="shared" si="0"/>
        <v>1</v>
      </c>
      <c r="V61" s="260">
        <f t="shared" si="1"/>
        <v>70185</v>
      </c>
      <c r="W61" s="260">
        <f t="shared" si="2"/>
        <v>70185</v>
      </c>
      <c r="X61" s="260">
        <f t="shared" si="3"/>
        <v>0</v>
      </c>
      <c r="Y61" s="265"/>
      <c r="Z61" s="265"/>
      <c r="AA61" s="265"/>
    </row>
    <row r="62" spans="1:27" s="662" customFormat="1" ht="24.95" customHeight="1">
      <c r="A62" s="663" t="s">
        <v>29</v>
      </c>
      <c r="B62" s="667" t="s">
        <v>341</v>
      </c>
      <c r="C62" s="657">
        <v>612581</v>
      </c>
      <c r="D62" s="657">
        <v>62250</v>
      </c>
      <c r="E62" s="657">
        <v>550331</v>
      </c>
      <c r="F62" s="657">
        <v>0</v>
      </c>
      <c r="G62" s="657">
        <v>0</v>
      </c>
      <c r="H62" s="657">
        <v>612581</v>
      </c>
      <c r="I62" s="657">
        <v>567581</v>
      </c>
      <c r="J62" s="657">
        <v>172461</v>
      </c>
      <c r="K62" s="657">
        <v>172461</v>
      </c>
      <c r="L62" s="657">
        <v>0</v>
      </c>
      <c r="M62" s="657">
        <v>0</v>
      </c>
      <c r="N62" s="657">
        <v>395120</v>
      </c>
      <c r="O62" s="657">
        <v>0</v>
      </c>
      <c r="P62" s="657">
        <v>0</v>
      </c>
      <c r="Q62" s="657">
        <v>45000</v>
      </c>
      <c r="R62" s="657">
        <v>0</v>
      </c>
      <c r="S62" s="657">
        <v>0</v>
      </c>
      <c r="T62" s="657">
        <v>440120</v>
      </c>
      <c r="U62" s="665">
        <f t="shared" si="0"/>
        <v>0.30385266596309601</v>
      </c>
      <c r="V62" s="661">
        <f t="shared" si="1"/>
        <v>612581</v>
      </c>
      <c r="W62" s="661">
        <f t="shared" si="2"/>
        <v>612581</v>
      </c>
      <c r="X62" s="661">
        <f t="shared" si="3"/>
        <v>0</v>
      </c>
      <c r="Y62" s="668"/>
      <c r="Z62" s="668"/>
      <c r="AA62" s="668"/>
    </row>
    <row r="63" spans="1:27" s="6" customFormat="1" ht="24.95" customHeight="1">
      <c r="A63" s="261" t="s">
        <v>359</v>
      </c>
      <c r="B63" s="317" t="s">
        <v>449</v>
      </c>
      <c r="C63" s="290">
        <v>49737</v>
      </c>
      <c r="D63" s="290">
        <v>0</v>
      </c>
      <c r="E63" s="290">
        <v>49737</v>
      </c>
      <c r="F63" s="290">
        <v>0</v>
      </c>
      <c r="G63" s="290">
        <v>0</v>
      </c>
      <c r="H63" s="290">
        <v>49737</v>
      </c>
      <c r="I63" s="290">
        <v>49737</v>
      </c>
      <c r="J63" s="290">
        <v>7500</v>
      </c>
      <c r="K63" s="290">
        <v>7500</v>
      </c>
      <c r="L63" s="290">
        <v>0</v>
      </c>
      <c r="M63" s="290">
        <v>0</v>
      </c>
      <c r="N63" s="290">
        <v>42237</v>
      </c>
      <c r="O63" s="290">
        <v>0</v>
      </c>
      <c r="P63" s="290">
        <v>0</v>
      </c>
      <c r="Q63" s="290">
        <v>0</v>
      </c>
      <c r="R63" s="290">
        <v>0</v>
      </c>
      <c r="S63" s="290">
        <v>0</v>
      </c>
      <c r="T63" s="290">
        <v>42237</v>
      </c>
      <c r="U63" s="323">
        <f t="shared" si="0"/>
        <v>0.15079317208516799</v>
      </c>
      <c r="V63" s="262"/>
      <c r="W63" s="262"/>
      <c r="X63" s="262"/>
      <c r="Y63" s="266"/>
      <c r="Z63" s="266"/>
      <c r="AA63" s="266"/>
    </row>
    <row r="64" spans="1:27" ht="24.95" customHeight="1">
      <c r="A64" s="258" t="s">
        <v>360</v>
      </c>
      <c r="B64" s="299" t="s">
        <v>450</v>
      </c>
      <c r="C64" s="290">
        <v>562844</v>
      </c>
      <c r="D64" s="290">
        <v>62250</v>
      </c>
      <c r="E64" s="290">
        <v>500594</v>
      </c>
      <c r="F64" s="290">
        <v>0</v>
      </c>
      <c r="G64" s="290">
        <v>0</v>
      </c>
      <c r="H64" s="290">
        <v>562844</v>
      </c>
      <c r="I64" s="290">
        <v>517844</v>
      </c>
      <c r="J64" s="290">
        <v>164961</v>
      </c>
      <c r="K64" s="290">
        <v>164961</v>
      </c>
      <c r="L64" s="290">
        <v>0</v>
      </c>
      <c r="M64" s="290">
        <v>0</v>
      </c>
      <c r="N64" s="290">
        <v>352883</v>
      </c>
      <c r="O64" s="290">
        <v>0</v>
      </c>
      <c r="P64" s="290">
        <v>0</v>
      </c>
      <c r="Q64" s="290">
        <v>45000</v>
      </c>
      <c r="R64" s="290">
        <v>0</v>
      </c>
      <c r="S64" s="290">
        <v>0</v>
      </c>
      <c r="T64" s="290">
        <v>397883</v>
      </c>
      <c r="U64" s="323">
        <f t="shared" si="0"/>
        <v>0.31855346397756851</v>
      </c>
      <c r="V64" s="260">
        <f t="shared" si="1"/>
        <v>562844</v>
      </c>
      <c r="W64" s="260">
        <f t="shared" si="2"/>
        <v>562844</v>
      </c>
      <c r="X64" s="260">
        <f t="shared" si="3"/>
        <v>0</v>
      </c>
      <c r="Y64" s="265"/>
      <c r="Z64" s="265"/>
      <c r="AA64" s="265"/>
    </row>
    <row r="65" spans="1:27" ht="21.75" customHeight="1">
      <c r="A65" s="418" t="str">
        <f>TT!C4</f>
        <v>Kon Tum, ngày     tháng 06 năm 2021</v>
      </c>
      <c r="B65" s="419"/>
      <c r="C65" s="419"/>
      <c r="D65" s="419"/>
      <c r="E65" s="419"/>
      <c r="F65" s="197"/>
      <c r="G65" s="197"/>
      <c r="H65" s="197"/>
      <c r="I65" s="198"/>
      <c r="J65" s="198"/>
      <c r="K65" s="198"/>
      <c r="L65" s="198"/>
      <c r="M65" s="198"/>
      <c r="N65" s="411" t="str">
        <f>TT!C4</f>
        <v>Kon Tum, ngày     tháng 06 năm 2021</v>
      </c>
      <c r="O65" s="412"/>
      <c r="P65" s="412"/>
      <c r="Q65" s="412"/>
      <c r="R65" s="412"/>
      <c r="S65" s="412"/>
      <c r="T65" s="412"/>
      <c r="U65" s="412"/>
      <c r="Y65" s="265"/>
      <c r="Z65" s="265"/>
      <c r="AA65" s="265"/>
    </row>
    <row r="66" spans="1:27" ht="16.5">
      <c r="A66" s="415" t="str">
        <f>TT!A6</f>
        <v>NGƯỜI LẬP BIỂU</v>
      </c>
      <c r="B66" s="416"/>
      <c r="C66" s="416"/>
      <c r="D66" s="416"/>
      <c r="E66" s="416"/>
      <c r="F66" s="199"/>
      <c r="G66" s="199"/>
      <c r="H66" s="199"/>
      <c r="I66" s="147"/>
      <c r="J66" s="147"/>
      <c r="K66" s="147"/>
      <c r="L66" s="147"/>
      <c r="M66" s="147"/>
      <c r="N66" s="414" t="str">
        <f>TT!C5</f>
        <v>CỤC TRƯỞNG</v>
      </c>
      <c r="O66" s="414"/>
      <c r="P66" s="414"/>
      <c r="Q66" s="414"/>
      <c r="R66" s="414"/>
      <c r="S66" s="414"/>
      <c r="T66" s="414"/>
      <c r="U66" s="414"/>
      <c r="Y66" s="265"/>
      <c r="Z66" s="265"/>
      <c r="AA66" s="265"/>
    </row>
    <row r="67" spans="1:27" ht="16.5">
      <c r="A67" s="271"/>
      <c r="B67" s="272"/>
      <c r="C67" s="272"/>
      <c r="D67" s="272"/>
      <c r="E67" s="272"/>
      <c r="F67" s="199"/>
      <c r="G67" s="199"/>
      <c r="H67" s="199"/>
      <c r="I67" s="147"/>
      <c r="J67" s="147"/>
      <c r="K67" s="147"/>
      <c r="L67" s="147"/>
      <c r="M67" s="147"/>
      <c r="N67" s="273"/>
      <c r="O67" s="273"/>
      <c r="P67" s="273"/>
      <c r="Q67" s="273"/>
      <c r="R67" s="273"/>
      <c r="S67" s="273"/>
      <c r="T67" s="273"/>
      <c r="U67" s="273"/>
      <c r="Y67" s="265"/>
      <c r="Z67" s="265"/>
      <c r="AA67" s="265"/>
    </row>
    <row r="68" spans="1:27" ht="16.5">
      <c r="A68" s="271"/>
      <c r="B68" s="272"/>
      <c r="C68" s="272"/>
      <c r="D68" s="272"/>
      <c r="E68" s="272"/>
      <c r="F68" s="199"/>
      <c r="G68" s="199"/>
      <c r="H68" s="199"/>
      <c r="I68" s="147"/>
      <c r="J68" s="147"/>
      <c r="K68" s="147"/>
      <c r="L68" s="147"/>
      <c r="M68" s="147"/>
      <c r="N68" s="273"/>
      <c r="O68" s="273"/>
      <c r="P68" s="273"/>
      <c r="Q68" s="273"/>
      <c r="R68" s="273"/>
      <c r="S68" s="273"/>
      <c r="T68" s="273"/>
      <c r="U68" s="273"/>
      <c r="Y68" s="265"/>
      <c r="Z68" s="265"/>
      <c r="AA68" s="265"/>
    </row>
    <row r="69" spans="1:27" ht="16.5">
      <c r="A69" s="271"/>
      <c r="B69" s="272"/>
      <c r="C69" s="272"/>
      <c r="D69" s="272"/>
      <c r="E69" s="272"/>
      <c r="F69" s="199"/>
      <c r="G69" s="199"/>
      <c r="H69" s="199"/>
      <c r="I69" s="147"/>
      <c r="J69" s="147"/>
      <c r="K69" s="147"/>
      <c r="L69" s="147"/>
      <c r="M69" s="147"/>
      <c r="N69" s="273"/>
      <c r="O69" s="273"/>
      <c r="P69" s="273"/>
      <c r="Q69" s="273"/>
      <c r="R69" s="273"/>
      <c r="S69" s="273"/>
      <c r="T69" s="273"/>
      <c r="U69" s="273"/>
      <c r="Y69" s="265"/>
      <c r="Z69" s="265"/>
      <c r="AA69" s="265"/>
    </row>
    <row r="70" spans="1:27" ht="16.5">
      <c r="A70" s="271"/>
      <c r="B70" s="272"/>
      <c r="C70" s="272"/>
      <c r="D70" s="272"/>
      <c r="E70" s="272"/>
      <c r="F70" s="199"/>
      <c r="G70" s="199"/>
      <c r="H70" s="199"/>
      <c r="I70" s="147"/>
      <c r="J70" s="147"/>
      <c r="K70" s="147"/>
      <c r="L70" s="147"/>
      <c r="M70" s="147"/>
      <c r="N70" s="273"/>
      <c r="O70" s="273"/>
      <c r="P70" s="273"/>
      <c r="Q70" s="273"/>
      <c r="R70" s="273"/>
      <c r="S70" s="273"/>
      <c r="T70" s="273"/>
      <c r="U70" s="273"/>
      <c r="Y70" s="265"/>
      <c r="Z70" s="265"/>
      <c r="AA70" s="265"/>
    </row>
    <row r="71" spans="1:27" ht="16.5">
      <c r="A71" s="271"/>
      <c r="B71" s="272"/>
      <c r="C71" s="272"/>
      <c r="D71" s="272"/>
      <c r="E71" s="272"/>
      <c r="F71" s="199"/>
      <c r="G71" s="199"/>
      <c r="H71" s="199"/>
      <c r="I71" s="147"/>
      <c r="J71" s="147"/>
      <c r="K71" s="147"/>
      <c r="L71" s="147"/>
      <c r="M71" s="147"/>
      <c r="N71" s="273"/>
      <c r="O71" s="273"/>
      <c r="P71" s="273"/>
      <c r="Q71" s="273"/>
      <c r="R71" s="273"/>
      <c r="S71" s="273"/>
      <c r="T71" s="273"/>
      <c r="U71" s="273"/>
      <c r="Y71" s="265"/>
      <c r="Z71" s="265"/>
      <c r="AA71" s="265"/>
    </row>
    <row r="72" spans="1:27" ht="16.5">
      <c r="A72" s="200"/>
      <c r="B72" s="200"/>
      <c r="C72" s="200"/>
      <c r="D72" s="200"/>
      <c r="E72" s="200"/>
      <c r="F72" s="141"/>
      <c r="G72" s="141"/>
      <c r="H72" s="141"/>
      <c r="I72" s="147"/>
      <c r="J72" s="147"/>
      <c r="K72" s="147"/>
      <c r="L72" s="147"/>
      <c r="M72" s="147"/>
      <c r="N72" s="147"/>
      <c r="O72" s="147"/>
      <c r="P72" s="141"/>
      <c r="Q72" s="201"/>
      <c r="R72" s="141"/>
      <c r="S72" s="147"/>
      <c r="T72" s="143"/>
      <c r="U72" s="143"/>
    </row>
    <row r="73" spans="1:27" ht="15.75" customHeight="1">
      <c r="A73" s="531" t="str">
        <f>TT!C6</f>
        <v>PHẠM ANH VŨ</v>
      </c>
      <c r="B73" s="531"/>
      <c r="C73" s="531"/>
      <c r="D73" s="531"/>
      <c r="E73" s="531"/>
      <c r="N73" s="531" t="str">
        <f>TT!C3</f>
        <v>CAO MINH HOÀNG TÙNG</v>
      </c>
      <c r="O73" s="531"/>
      <c r="P73" s="531"/>
      <c r="Q73" s="531"/>
      <c r="R73" s="531"/>
      <c r="S73" s="531"/>
      <c r="T73" s="531"/>
      <c r="U73" s="531"/>
    </row>
    <row r="74" spans="1:27" hidden="1"/>
  </sheetData>
  <sheetProtection selectLockedCells="1" selectUnlockedCells="1"/>
  <mergeCells count="34">
    <mergeCell ref="E1:O1"/>
    <mergeCell ref="N5:N7"/>
    <mergeCell ref="O5:O7"/>
    <mergeCell ref="K5:M6"/>
    <mergeCell ref="A3:A7"/>
    <mergeCell ref="B3:B7"/>
    <mergeCell ref="C3:C7"/>
    <mergeCell ref="D3:E3"/>
    <mergeCell ref="F3:F7"/>
    <mergeCell ref="D4:D7"/>
    <mergeCell ref="E4:E7"/>
    <mergeCell ref="J5:J7"/>
    <mergeCell ref="A1:D1"/>
    <mergeCell ref="U3:U7"/>
    <mergeCell ref="R4:R7"/>
    <mergeCell ref="S4:S7"/>
    <mergeCell ref="T3:T7"/>
    <mergeCell ref="P5:P7"/>
    <mergeCell ref="P1:U1"/>
    <mergeCell ref="A73:E73"/>
    <mergeCell ref="N73:U73"/>
    <mergeCell ref="A8:B8"/>
    <mergeCell ref="A9:B9"/>
    <mergeCell ref="A65:E65"/>
    <mergeCell ref="N65:U65"/>
    <mergeCell ref="A66:E66"/>
    <mergeCell ref="N66:U66"/>
    <mergeCell ref="G3:G7"/>
    <mergeCell ref="H3:H7"/>
    <mergeCell ref="I3:S3"/>
    <mergeCell ref="I4:I7"/>
    <mergeCell ref="J4:P4"/>
    <mergeCell ref="Q4:Q7"/>
    <mergeCell ref="P2:U2"/>
  </mergeCells>
  <pageMargins left="0.38" right="0.3" top="0.39" bottom="0.42" header="0.31496062992126" footer="0.31496062992126"/>
  <pageSetup paperSize="9" scale="70" orientation="landscape" r:id="rId1"/>
  <ignoredErrors>
    <ignoredError sqref="C8" numberStoredAsText="1"/>
    <ignoredError sqref="U9:U19 U22 U20:U21 U30 U50:U51 U53:U55 U57 U60 U63:U64 U23:U29 U31:U35 U36 U40 U38 U41:U47 U39 U37" unlockedFormula="1"/>
    <ignoredError sqref="U48 U52 U56 U58 U59 U61 U62 U49" formula="1" unlockedFormula="1"/>
  </ignoredError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C00000"/>
  </sheetPr>
  <dimension ref="A1:W23"/>
  <sheetViews>
    <sheetView view="pageBreakPreview" zoomScaleSheetLayoutView="100" workbookViewId="0">
      <selection activeCell="F1" sqref="F1:P1"/>
    </sheetView>
  </sheetViews>
  <sheetFormatPr defaultRowHeight="15.75"/>
  <cols>
    <col min="1" max="1" width="3.5" style="64" customWidth="1"/>
    <col min="2" max="2" width="15.875" style="64" customWidth="1"/>
    <col min="3" max="3" width="6.875" style="64" customWidth="1"/>
    <col min="4" max="4" width="5.5" style="64" customWidth="1"/>
    <col min="5" max="5" width="9.375" style="64" customWidth="1"/>
    <col min="6" max="6" width="5" style="64" customWidth="1"/>
    <col min="7" max="7" width="4.5" style="64" customWidth="1"/>
    <col min="8" max="8" width="5.875" style="64" customWidth="1"/>
    <col min="9" max="9" width="5.375" style="64" customWidth="1"/>
    <col min="10" max="10" width="6.375" style="64" customWidth="1"/>
    <col min="11" max="11" width="6.5" style="64" customWidth="1"/>
    <col min="12" max="13" width="6.25" style="85" customWidth="1"/>
    <col min="14" max="14" width="7.125" style="85" customWidth="1"/>
    <col min="15" max="16" width="5.375" style="85" customWidth="1"/>
    <col min="17" max="17" width="5.875" style="85" customWidth="1"/>
    <col min="18" max="18" width="7.125" style="85" customWidth="1"/>
    <col min="19" max="19" width="5.875" style="85" customWidth="1"/>
    <col min="20" max="20" width="5.625" style="85" customWidth="1"/>
    <col min="21" max="21" width="5.875" style="85" customWidth="1"/>
    <col min="22" max="22" width="7" style="85" customWidth="1"/>
    <col min="23" max="16384" width="9" style="64"/>
  </cols>
  <sheetData>
    <row r="1" spans="1:23" ht="66.75" customHeight="1">
      <c r="A1" s="503" t="s">
        <v>154</v>
      </c>
      <c r="B1" s="503"/>
      <c r="C1" s="503"/>
      <c r="D1" s="503"/>
      <c r="E1" s="503"/>
      <c r="F1" s="506" t="s">
        <v>125</v>
      </c>
      <c r="G1" s="506"/>
      <c r="H1" s="506"/>
      <c r="I1" s="506"/>
      <c r="J1" s="506"/>
      <c r="K1" s="506"/>
      <c r="L1" s="506"/>
      <c r="M1" s="506"/>
      <c r="N1" s="506"/>
      <c r="O1" s="506"/>
      <c r="P1" s="506"/>
      <c r="Q1" s="504" t="s">
        <v>150</v>
      </c>
      <c r="R1" s="504"/>
      <c r="S1" s="504"/>
      <c r="T1" s="504"/>
      <c r="U1" s="504"/>
      <c r="V1" s="504"/>
      <c r="W1" s="86"/>
    </row>
    <row r="2" spans="1:23" s="75" customFormat="1" ht="18.75" customHeight="1">
      <c r="A2" s="69"/>
      <c r="B2" s="70"/>
      <c r="C2" s="70"/>
      <c r="D2" s="70"/>
      <c r="E2" s="64"/>
      <c r="F2" s="64"/>
      <c r="G2" s="64"/>
      <c r="H2" s="64"/>
      <c r="I2" s="64"/>
      <c r="J2" s="64"/>
      <c r="K2" s="71"/>
      <c r="L2" s="74"/>
      <c r="M2" s="73">
        <f>COUNTBLANK(E9:V22)</f>
        <v>252</v>
      </c>
      <c r="N2" s="87">
        <f>COUNTA(E11:V11)</f>
        <v>0</v>
      </c>
      <c r="O2" s="73">
        <f>M2+N2</f>
        <v>252</v>
      </c>
      <c r="P2" s="73"/>
      <c r="Q2" s="87"/>
      <c r="R2" s="537" t="s">
        <v>123</v>
      </c>
      <c r="S2" s="537"/>
      <c r="T2" s="537"/>
      <c r="U2" s="537"/>
      <c r="V2" s="537"/>
    </row>
    <row r="3" spans="1:23" s="76" customFormat="1" ht="15.75" customHeight="1">
      <c r="A3" s="529" t="s">
        <v>21</v>
      </c>
      <c r="B3" s="529"/>
      <c r="C3" s="525" t="s">
        <v>155</v>
      </c>
      <c r="D3" s="511" t="s">
        <v>134</v>
      </c>
      <c r="E3" s="517" t="s">
        <v>75</v>
      </c>
      <c r="F3" s="518"/>
      <c r="G3" s="533" t="s">
        <v>36</v>
      </c>
      <c r="H3" s="507" t="s">
        <v>82</v>
      </c>
      <c r="I3" s="538" t="s">
        <v>37</v>
      </c>
      <c r="J3" s="538"/>
      <c r="K3" s="538"/>
      <c r="L3" s="538"/>
      <c r="M3" s="538"/>
      <c r="N3" s="538"/>
      <c r="O3" s="538"/>
      <c r="P3" s="538"/>
      <c r="Q3" s="538"/>
      <c r="R3" s="538"/>
      <c r="S3" s="538"/>
      <c r="T3" s="538"/>
      <c r="U3" s="514" t="s">
        <v>103</v>
      </c>
      <c r="V3" s="511" t="s">
        <v>108</v>
      </c>
    </row>
    <row r="4" spans="1:23" s="75" customFormat="1" ht="15.75" customHeight="1">
      <c r="A4" s="529"/>
      <c r="B4" s="529"/>
      <c r="C4" s="526"/>
      <c r="D4" s="511"/>
      <c r="E4" s="519" t="s">
        <v>137</v>
      </c>
      <c r="F4" s="519" t="s">
        <v>62</v>
      </c>
      <c r="G4" s="534"/>
      <c r="H4" s="507"/>
      <c r="I4" s="507" t="s">
        <v>37</v>
      </c>
      <c r="J4" s="511" t="s">
        <v>38</v>
      </c>
      <c r="K4" s="511"/>
      <c r="L4" s="511"/>
      <c r="M4" s="511"/>
      <c r="N4" s="511"/>
      <c r="O4" s="511"/>
      <c r="P4" s="511"/>
      <c r="Q4" s="511"/>
      <c r="R4" s="508" t="s">
        <v>139</v>
      </c>
      <c r="S4" s="508" t="s">
        <v>148</v>
      </c>
      <c r="T4" s="508" t="s">
        <v>81</v>
      </c>
      <c r="U4" s="514"/>
      <c r="V4" s="511"/>
    </row>
    <row r="5" spans="1:23" s="75" customFormat="1" ht="15.75" customHeight="1">
      <c r="A5" s="529"/>
      <c r="B5" s="529"/>
      <c r="C5" s="526"/>
      <c r="D5" s="511"/>
      <c r="E5" s="520"/>
      <c r="F5" s="520"/>
      <c r="G5" s="534"/>
      <c r="H5" s="507"/>
      <c r="I5" s="507"/>
      <c r="J5" s="507" t="s">
        <v>61</v>
      </c>
      <c r="K5" s="511" t="s">
        <v>75</v>
      </c>
      <c r="L5" s="511"/>
      <c r="M5" s="511"/>
      <c r="N5" s="511"/>
      <c r="O5" s="511"/>
      <c r="P5" s="511"/>
      <c r="Q5" s="511"/>
      <c r="R5" s="509"/>
      <c r="S5" s="509"/>
      <c r="T5" s="509"/>
      <c r="U5" s="514"/>
      <c r="V5" s="511"/>
    </row>
    <row r="6" spans="1:23" s="75" customFormat="1" ht="15.75" customHeight="1">
      <c r="A6" s="529"/>
      <c r="B6" s="529"/>
      <c r="C6" s="526"/>
      <c r="D6" s="511"/>
      <c r="E6" s="520"/>
      <c r="F6" s="520"/>
      <c r="G6" s="534"/>
      <c r="H6" s="507"/>
      <c r="I6" s="507"/>
      <c r="J6" s="507"/>
      <c r="K6" s="507" t="s">
        <v>96</v>
      </c>
      <c r="L6" s="511" t="s">
        <v>75</v>
      </c>
      <c r="M6" s="511"/>
      <c r="N6" s="511"/>
      <c r="O6" s="507" t="s">
        <v>42</v>
      </c>
      <c r="P6" s="508" t="s">
        <v>147</v>
      </c>
      <c r="Q6" s="507" t="s">
        <v>46</v>
      </c>
      <c r="R6" s="509"/>
      <c r="S6" s="509"/>
      <c r="T6" s="509"/>
      <c r="U6" s="514"/>
      <c r="V6" s="511"/>
    </row>
    <row r="7" spans="1:23" ht="51" customHeight="1">
      <c r="A7" s="529"/>
      <c r="B7" s="529"/>
      <c r="C7" s="527"/>
      <c r="D7" s="511"/>
      <c r="E7" s="521"/>
      <c r="F7" s="521"/>
      <c r="G7" s="535"/>
      <c r="H7" s="507"/>
      <c r="I7" s="507"/>
      <c r="J7" s="507"/>
      <c r="K7" s="507"/>
      <c r="L7" s="65" t="s">
        <v>39</v>
      </c>
      <c r="M7" s="65" t="s">
        <v>40</v>
      </c>
      <c r="N7" s="65" t="s">
        <v>156</v>
      </c>
      <c r="O7" s="507"/>
      <c r="P7" s="510"/>
      <c r="Q7" s="507"/>
      <c r="R7" s="510"/>
      <c r="S7" s="510"/>
      <c r="T7" s="510"/>
      <c r="U7" s="514"/>
      <c r="V7" s="511"/>
    </row>
    <row r="8" spans="1:23">
      <c r="A8" s="536" t="s">
        <v>3</v>
      </c>
      <c r="B8" s="536"/>
      <c r="C8" s="65" t="s">
        <v>13</v>
      </c>
      <c r="D8" s="65" t="s">
        <v>14</v>
      </c>
      <c r="E8" s="65" t="s">
        <v>19</v>
      </c>
      <c r="F8" s="65" t="s">
        <v>22</v>
      </c>
      <c r="G8" s="65" t="s">
        <v>23</v>
      </c>
      <c r="H8" s="65" t="s">
        <v>24</v>
      </c>
      <c r="I8" s="65" t="s">
        <v>25</v>
      </c>
      <c r="J8" s="65" t="s">
        <v>26</v>
      </c>
      <c r="K8" s="65" t="s">
        <v>27</v>
      </c>
      <c r="L8" s="65" t="s">
        <v>29</v>
      </c>
      <c r="M8" s="65" t="s">
        <v>30</v>
      </c>
      <c r="N8" s="65" t="s">
        <v>104</v>
      </c>
      <c r="O8" s="65" t="s">
        <v>101</v>
      </c>
      <c r="P8" s="65" t="s">
        <v>105</v>
      </c>
      <c r="Q8" s="65" t="s">
        <v>106</v>
      </c>
      <c r="R8" s="65" t="s">
        <v>107</v>
      </c>
      <c r="S8" s="65" t="s">
        <v>118</v>
      </c>
      <c r="T8" s="65" t="s">
        <v>131</v>
      </c>
      <c r="U8" s="65" t="s">
        <v>133</v>
      </c>
      <c r="V8" s="65" t="s">
        <v>149</v>
      </c>
    </row>
    <row r="9" spans="1:23">
      <c r="A9" s="536" t="s">
        <v>10</v>
      </c>
      <c r="B9" s="536"/>
      <c r="C9" s="59"/>
      <c r="D9" s="59"/>
      <c r="E9" s="59"/>
      <c r="F9" s="59"/>
      <c r="G9" s="59"/>
      <c r="H9" s="59"/>
      <c r="I9" s="59"/>
      <c r="J9" s="59"/>
      <c r="K9" s="59"/>
      <c r="L9" s="59"/>
      <c r="M9" s="59"/>
      <c r="N9" s="59"/>
      <c r="O9" s="59"/>
      <c r="P9" s="59"/>
      <c r="Q9" s="59"/>
      <c r="R9" s="59"/>
      <c r="S9" s="59"/>
      <c r="T9" s="59"/>
      <c r="U9" s="59"/>
      <c r="V9" s="59"/>
    </row>
    <row r="10" spans="1:23">
      <c r="A10" s="88" t="s">
        <v>0</v>
      </c>
      <c r="B10" s="89" t="s">
        <v>28</v>
      </c>
      <c r="C10" s="59"/>
      <c r="D10" s="59"/>
      <c r="E10" s="59"/>
      <c r="F10" s="59"/>
      <c r="G10" s="59"/>
      <c r="H10" s="59"/>
      <c r="I10" s="59"/>
      <c r="J10" s="59"/>
      <c r="K10" s="59"/>
      <c r="L10" s="59"/>
      <c r="M10" s="59"/>
      <c r="N10" s="59"/>
      <c r="O10" s="59"/>
      <c r="P10" s="59"/>
      <c r="Q10" s="59"/>
      <c r="R10" s="59"/>
      <c r="S10" s="59"/>
      <c r="T10" s="59"/>
      <c r="U10" s="59"/>
      <c r="V10" s="59"/>
    </row>
    <row r="11" spans="1:23">
      <c r="A11" s="62" t="s">
        <v>13</v>
      </c>
      <c r="B11" s="63" t="s">
        <v>6</v>
      </c>
      <c r="C11" s="59"/>
      <c r="D11" s="59"/>
      <c r="E11" s="59"/>
      <c r="F11" s="59"/>
      <c r="G11" s="59"/>
      <c r="H11" s="59"/>
      <c r="I11" s="59"/>
      <c r="J11" s="59"/>
      <c r="K11" s="59"/>
      <c r="L11" s="59"/>
      <c r="M11" s="59"/>
      <c r="N11" s="59"/>
      <c r="O11" s="59"/>
      <c r="P11" s="59"/>
      <c r="Q11" s="59"/>
      <c r="R11" s="59"/>
      <c r="S11" s="59"/>
      <c r="T11" s="59"/>
      <c r="U11" s="59"/>
      <c r="V11" s="59"/>
    </row>
    <row r="12" spans="1:23">
      <c r="A12" s="62" t="s">
        <v>14</v>
      </c>
      <c r="B12" s="63" t="s">
        <v>6</v>
      </c>
      <c r="C12" s="59"/>
      <c r="D12" s="59"/>
      <c r="E12" s="59"/>
      <c r="F12" s="59"/>
      <c r="G12" s="59"/>
      <c r="H12" s="59"/>
      <c r="I12" s="59"/>
      <c r="J12" s="59"/>
      <c r="K12" s="59"/>
      <c r="L12" s="59"/>
      <c r="M12" s="59"/>
      <c r="N12" s="59"/>
      <c r="O12" s="59"/>
      <c r="P12" s="59"/>
      <c r="Q12" s="59"/>
      <c r="R12" s="59"/>
      <c r="S12" s="59"/>
      <c r="T12" s="59"/>
      <c r="U12" s="59"/>
      <c r="V12" s="59"/>
    </row>
    <row r="13" spans="1:23">
      <c r="A13" s="62" t="s">
        <v>9</v>
      </c>
      <c r="B13" s="63" t="s">
        <v>11</v>
      </c>
      <c r="C13" s="59"/>
      <c r="D13" s="59"/>
      <c r="E13" s="59"/>
      <c r="F13" s="59"/>
      <c r="G13" s="59"/>
      <c r="H13" s="59"/>
      <c r="I13" s="59"/>
      <c r="J13" s="59"/>
      <c r="K13" s="59"/>
      <c r="L13" s="59"/>
      <c r="M13" s="59"/>
      <c r="N13" s="59"/>
      <c r="O13" s="59"/>
      <c r="P13" s="59"/>
      <c r="Q13" s="59"/>
      <c r="R13" s="59"/>
      <c r="S13" s="59"/>
      <c r="T13" s="59"/>
      <c r="U13" s="59"/>
      <c r="V13" s="59"/>
    </row>
    <row r="14" spans="1:23">
      <c r="A14" s="88" t="s">
        <v>1</v>
      </c>
      <c r="B14" s="89" t="s">
        <v>8</v>
      </c>
      <c r="C14" s="59"/>
      <c r="D14" s="59"/>
      <c r="E14" s="59"/>
      <c r="F14" s="59"/>
      <c r="G14" s="59"/>
      <c r="H14" s="59"/>
      <c r="I14" s="59"/>
      <c r="J14" s="59"/>
      <c r="K14" s="59"/>
      <c r="L14" s="59"/>
      <c r="M14" s="59"/>
      <c r="N14" s="59"/>
      <c r="O14" s="59"/>
      <c r="P14" s="59"/>
      <c r="Q14" s="59"/>
      <c r="R14" s="59"/>
      <c r="S14" s="59"/>
      <c r="T14" s="59"/>
      <c r="U14" s="59"/>
      <c r="V14" s="59"/>
    </row>
    <row r="15" spans="1:23">
      <c r="A15" s="88" t="s">
        <v>13</v>
      </c>
      <c r="B15" s="89" t="s">
        <v>5</v>
      </c>
      <c r="C15" s="59"/>
      <c r="D15" s="59"/>
      <c r="E15" s="59"/>
      <c r="F15" s="59"/>
      <c r="G15" s="59"/>
      <c r="H15" s="59"/>
      <c r="I15" s="59"/>
      <c r="J15" s="59"/>
      <c r="K15" s="59"/>
      <c r="L15" s="59"/>
      <c r="M15" s="59"/>
      <c r="N15" s="59"/>
      <c r="O15" s="59"/>
      <c r="P15" s="59"/>
      <c r="Q15" s="59"/>
      <c r="R15" s="59"/>
      <c r="S15" s="59"/>
      <c r="T15" s="59"/>
      <c r="U15" s="59"/>
      <c r="V15" s="59"/>
    </row>
    <row r="16" spans="1:23">
      <c r="A16" s="62" t="s">
        <v>15</v>
      </c>
      <c r="B16" s="63" t="s">
        <v>6</v>
      </c>
      <c r="C16" s="59"/>
      <c r="D16" s="59"/>
      <c r="E16" s="59"/>
      <c r="F16" s="59"/>
      <c r="G16" s="59"/>
      <c r="H16" s="59"/>
      <c r="I16" s="59"/>
      <c r="J16" s="59"/>
      <c r="K16" s="59"/>
      <c r="L16" s="59"/>
      <c r="M16" s="59"/>
      <c r="N16" s="59"/>
      <c r="O16" s="59"/>
      <c r="P16" s="59"/>
      <c r="Q16" s="59"/>
      <c r="R16" s="59"/>
      <c r="S16" s="59"/>
      <c r="T16" s="59"/>
      <c r="U16" s="59"/>
      <c r="V16" s="59"/>
    </row>
    <row r="17" spans="1:22">
      <c r="A17" s="62" t="s">
        <v>16</v>
      </c>
      <c r="B17" s="63" t="s">
        <v>7</v>
      </c>
      <c r="C17" s="59"/>
      <c r="D17" s="59"/>
      <c r="E17" s="59"/>
      <c r="F17" s="59"/>
      <c r="G17" s="59"/>
      <c r="H17" s="59"/>
      <c r="I17" s="59"/>
      <c r="J17" s="59"/>
      <c r="K17" s="59"/>
      <c r="L17" s="59"/>
      <c r="M17" s="59"/>
      <c r="N17" s="59"/>
      <c r="O17" s="59"/>
      <c r="P17" s="59"/>
      <c r="Q17" s="59"/>
      <c r="R17" s="59"/>
      <c r="S17" s="59"/>
      <c r="T17" s="59"/>
      <c r="U17" s="59"/>
      <c r="V17" s="59"/>
    </row>
    <row r="18" spans="1:22">
      <c r="A18" s="62" t="s">
        <v>9</v>
      </c>
      <c r="B18" s="63" t="s">
        <v>11</v>
      </c>
      <c r="C18" s="59"/>
      <c r="D18" s="59"/>
      <c r="E18" s="59"/>
      <c r="F18" s="59"/>
      <c r="G18" s="59"/>
      <c r="H18" s="59"/>
      <c r="I18" s="59"/>
      <c r="J18" s="59"/>
      <c r="K18" s="59"/>
      <c r="L18" s="59"/>
      <c r="M18" s="59"/>
      <c r="N18" s="59"/>
      <c r="O18" s="59"/>
      <c r="P18" s="59"/>
      <c r="Q18" s="59"/>
      <c r="R18" s="59"/>
      <c r="S18" s="59"/>
      <c r="T18" s="59"/>
      <c r="U18" s="59"/>
      <c r="V18" s="59"/>
    </row>
    <row r="19" spans="1:22">
      <c r="A19" s="88" t="s">
        <v>14</v>
      </c>
      <c r="B19" s="89" t="s">
        <v>59</v>
      </c>
      <c r="C19" s="59"/>
      <c r="D19" s="59"/>
      <c r="E19" s="59"/>
      <c r="F19" s="59"/>
      <c r="G19" s="59"/>
      <c r="H19" s="59"/>
      <c r="I19" s="59"/>
      <c r="J19" s="59"/>
      <c r="K19" s="59"/>
      <c r="L19" s="59"/>
      <c r="M19" s="59"/>
      <c r="N19" s="59"/>
      <c r="O19" s="59"/>
      <c r="P19" s="59"/>
      <c r="Q19" s="59"/>
      <c r="R19" s="59"/>
      <c r="S19" s="59"/>
      <c r="T19" s="59"/>
      <c r="U19" s="59"/>
      <c r="V19" s="59"/>
    </row>
    <row r="20" spans="1:22">
      <c r="A20" s="62" t="s">
        <v>17</v>
      </c>
      <c r="B20" s="63" t="s">
        <v>6</v>
      </c>
      <c r="C20" s="59"/>
      <c r="D20" s="59"/>
      <c r="E20" s="59"/>
      <c r="F20" s="59"/>
      <c r="G20" s="59"/>
      <c r="H20" s="59"/>
      <c r="I20" s="59"/>
      <c r="J20" s="59"/>
      <c r="K20" s="59"/>
      <c r="L20" s="59"/>
      <c r="M20" s="59"/>
      <c r="N20" s="59"/>
      <c r="O20" s="59"/>
      <c r="P20" s="59"/>
      <c r="Q20" s="59"/>
      <c r="R20" s="59"/>
      <c r="S20" s="59"/>
      <c r="T20" s="59"/>
      <c r="U20" s="59"/>
      <c r="V20" s="59"/>
    </row>
    <row r="21" spans="1:22">
      <c r="A21" s="62" t="s">
        <v>18</v>
      </c>
      <c r="B21" s="90" t="s">
        <v>7</v>
      </c>
      <c r="C21" s="59"/>
      <c r="D21" s="59"/>
      <c r="E21" s="59"/>
      <c r="F21" s="59"/>
      <c r="G21" s="59"/>
      <c r="H21" s="59"/>
      <c r="I21" s="59"/>
      <c r="J21" s="59"/>
      <c r="K21" s="59"/>
      <c r="L21" s="59"/>
      <c r="M21" s="59"/>
      <c r="N21" s="59"/>
      <c r="O21" s="59"/>
      <c r="P21" s="59"/>
      <c r="Q21" s="59"/>
      <c r="R21" s="59"/>
      <c r="S21" s="59"/>
      <c r="T21" s="59"/>
      <c r="U21" s="59"/>
      <c r="V21" s="59"/>
    </row>
    <row r="22" spans="1:22" s="84" customFormat="1">
      <c r="A22" s="62" t="s">
        <v>9</v>
      </c>
      <c r="B22" s="63" t="s">
        <v>11</v>
      </c>
      <c r="C22" s="59"/>
      <c r="D22" s="59"/>
      <c r="E22" s="59"/>
      <c r="F22" s="59"/>
      <c r="G22" s="59"/>
      <c r="H22" s="59"/>
      <c r="I22" s="59"/>
      <c r="J22" s="59"/>
      <c r="K22" s="59"/>
      <c r="L22" s="59"/>
      <c r="M22" s="59"/>
      <c r="N22" s="59"/>
      <c r="O22" s="59"/>
      <c r="P22" s="59"/>
      <c r="Q22" s="59"/>
      <c r="R22" s="59"/>
      <c r="S22" s="59"/>
      <c r="T22" s="59"/>
      <c r="U22" s="59"/>
      <c r="V22" s="59"/>
    </row>
    <row r="23" spans="1:22" ht="51" customHeight="1">
      <c r="A23" s="522" t="s">
        <v>119</v>
      </c>
      <c r="B23" s="522"/>
      <c r="C23" s="522"/>
      <c r="D23" s="522"/>
      <c r="E23" s="522"/>
      <c r="F23" s="522"/>
      <c r="G23" s="522"/>
      <c r="H23" s="522"/>
      <c r="I23" s="522"/>
      <c r="J23" s="84"/>
      <c r="K23" s="84"/>
      <c r="L23" s="84"/>
      <c r="M23" s="84"/>
      <c r="N23" s="84"/>
      <c r="O23" s="524" t="s">
        <v>127</v>
      </c>
      <c r="P23" s="524"/>
      <c r="Q23" s="524"/>
      <c r="R23" s="524"/>
      <c r="S23" s="524"/>
      <c r="T23" s="524"/>
      <c r="U23" s="524"/>
      <c r="V23" s="524"/>
    </row>
  </sheetData>
  <mergeCells count="31">
    <mergeCell ref="A1:E1"/>
    <mergeCell ref="F1:P1"/>
    <mergeCell ref="Q1:V1"/>
    <mergeCell ref="R2:V2"/>
    <mergeCell ref="R4:R7"/>
    <mergeCell ref="I3:T3"/>
    <mergeCell ref="D3:D7"/>
    <mergeCell ref="U3:U7"/>
    <mergeCell ref="F4:F7"/>
    <mergeCell ref="L6:N6"/>
    <mergeCell ref="V3:V7"/>
    <mergeCell ref="E4:E7"/>
    <mergeCell ref="I4:I7"/>
    <mergeCell ref="O6:O7"/>
    <mergeCell ref="P6:P7"/>
    <mergeCell ref="E3:F3"/>
    <mergeCell ref="A23:I23"/>
    <mergeCell ref="O23:V23"/>
    <mergeCell ref="H3:H7"/>
    <mergeCell ref="A3:B7"/>
    <mergeCell ref="G3:G7"/>
    <mergeCell ref="K6:K7"/>
    <mergeCell ref="T4:T7"/>
    <mergeCell ref="S4:S7"/>
    <mergeCell ref="J5:J7"/>
    <mergeCell ref="Q6:Q7"/>
    <mergeCell ref="A9:B9"/>
    <mergeCell ref="J4:Q4"/>
    <mergeCell ref="A8:B8"/>
    <mergeCell ref="C3:C7"/>
    <mergeCell ref="K5:Q5"/>
  </mergeCells>
  <phoneticPr fontId="8" type="noConversion"/>
  <pageMargins left="0.19685039370078741" right="0" top="0.19685039370078741" bottom="0" header="0.19685039370078741" footer="0.19685039370078741"/>
  <pageSetup paperSize="9" scale="94" orientation="landscape" r:id="rId1"/>
  <headerFooter alignWithMargins="0">
    <oddFooter>&amp;C&amp;P</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0070C0"/>
  </sheetPr>
  <dimension ref="A1:P29"/>
  <sheetViews>
    <sheetView view="pageBreakPreview" topLeftCell="A3" zoomScaleSheetLayoutView="100" workbookViewId="0">
      <pane xSplit="2" ySplit="6" topLeftCell="C9" activePane="bottomRight" state="frozen"/>
      <selection activeCell="A3" sqref="A3"/>
      <selection pane="topRight" activeCell="C3" sqref="C3"/>
      <selection pane="bottomLeft" activeCell="A9" sqref="A9"/>
      <selection pane="bottomRight" activeCell="E19" sqref="E19"/>
    </sheetView>
  </sheetViews>
  <sheetFormatPr defaultRowHeight="15.75"/>
  <cols>
    <col min="1" max="1" width="4.375" style="3" customWidth="1"/>
    <col min="2" max="2" width="33.125" style="3" customWidth="1"/>
    <col min="3" max="8" width="10.875" style="3" customWidth="1"/>
    <col min="9" max="9" width="16.75" style="3" customWidth="1"/>
    <col min="10" max="10" width="16.5" style="3" customWidth="1"/>
    <col min="11" max="16384" width="9" style="3"/>
  </cols>
  <sheetData>
    <row r="1" spans="1:16" s="4" customFormat="1" ht="69.75" customHeight="1">
      <c r="A1" s="397" t="s">
        <v>321</v>
      </c>
      <c r="B1" s="397"/>
      <c r="C1" s="381" t="s">
        <v>365</v>
      </c>
      <c r="D1" s="381"/>
      <c r="E1" s="381"/>
      <c r="F1" s="381"/>
      <c r="G1" s="381"/>
      <c r="H1" s="381"/>
      <c r="I1" s="394" t="str">
        <f>TT!C2</f>
        <v>Đơn vị  báo cáo: CỤC THADS TỈNH KON TUM
Đơn vị nhận báo cáo: BAN PHÁP CHẾ HĐND TỈNH KON TUM</v>
      </c>
      <c r="J1" s="394"/>
      <c r="K1" s="102"/>
      <c r="P1" s="103"/>
    </row>
    <row r="2" spans="1:16" ht="17.25" customHeight="1">
      <c r="A2" s="25"/>
      <c r="B2" s="27"/>
      <c r="D2" s="37"/>
      <c r="E2" s="42">
        <f>COUNTBLANK(C9:J21)</f>
        <v>0</v>
      </c>
      <c r="F2" s="37"/>
      <c r="I2" s="550" t="s">
        <v>301</v>
      </c>
      <c r="J2" s="550"/>
    </row>
    <row r="3" spans="1:16" ht="20.25" customHeight="1">
      <c r="A3" s="551" t="s">
        <v>136</v>
      </c>
      <c r="B3" s="551" t="s">
        <v>157</v>
      </c>
      <c r="C3" s="554" t="s">
        <v>174</v>
      </c>
      <c r="D3" s="554"/>
      <c r="E3" s="554" t="s">
        <v>175</v>
      </c>
      <c r="F3" s="554"/>
      <c r="G3" s="555" t="s">
        <v>176</v>
      </c>
      <c r="H3" s="555"/>
      <c r="I3" s="555" t="s">
        <v>177</v>
      </c>
      <c r="J3" s="555"/>
    </row>
    <row r="4" spans="1:16" ht="9" customHeight="1">
      <c r="A4" s="552"/>
      <c r="B4" s="552"/>
      <c r="C4" s="541" t="s">
        <v>178</v>
      </c>
      <c r="D4" s="541" t="s">
        <v>179</v>
      </c>
      <c r="E4" s="541" t="s">
        <v>178</v>
      </c>
      <c r="F4" s="541" t="s">
        <v>179</v>
      </c>
      <c r="G4" s="544" t="s">
        <v>178</v>
      </c>
      <c r="H4" s="544" t="s">
        <v>179</v>
      </c>
      <c r="I4" s="544" t="s">
        <v>178</v>
      </c>
      <c r="J4" s="544" t="s">
        <v>179</v>
      </c>
    </row>
    <row r="5" spans="1:16" ht="9" customHeight="1">
      <c r="A5" s="552"/>
      <c r="B5" s="552"/>
      <c r="C5" s="542"/>
      <c r="D5" s="542"/>
      <c r="E5" s="542"/>
      <c r="F5" s="542"/>
      <c r="G5" s="545"/>
      <c r="H5" s="545"/>
      <c r="I5" s="545"/>
      <c r="J5" s="545"/>
    </row>
    <row r="6" spans="1:16" ht="9" customHeight="1">
      <c r="A6" s="552"/>
      <c r="B6" s="552"/>
      <c r="C6" s="542"/>
      <c r="D6" s="542"/>
      <c r="E6" s="542"/>
      <c r="F6" s="542"/>
      <c r="G6" s="545"/>
      <c r="H6" s="545"/>
      <c r="I6" s="545"/>
      <c r="J6" s="545"/>
    </row>
    <row r="7" spans="1:16" ht="9" customHeight="1">
      <c r="A7" s="553"/>
      <c r="B7" s="553"/>
      <c r="C7" s="543"/>
      <c r="D7" s="543"/>
      <c r="E7" s="543"/>
      <c r="F7" s="543"/>
      <c r="G7" s="546"/>
      <c r="H7" s="546"/>
      <c r="I7" s="546"/>
      <c r="J7" s="546"/>
    </row>
    <row r="8" spans="1:16">
      <c r="A8" s="547" t="s">
        <v>3</v>
      </c>
      <c r="B8" s="548"/>
      <c r="C8" s="259">
        <v>1</v>
      </c>
      <c r="D8" s="259">
        <v>2</v>
      </c>
      <c r="E8" s="259">
        <v>3</v>
      </c>
      <c r="F8" s="259">
        <v>4</v>
      </c>
      <c r="G8" s="259">
        <v>5</v>
      </c>
      <c r="H8" s="259">
        <v>6</v>
      </c>
      <c r="I8" s="259">
        <v>7</v>
      </c>
      <c r="J8" s="259">
        <v>8</v>
      </c>
    </row>
    <row r="9" spans="1:16" s="639" customFormat="1">
      <c r="A9" s="673" t="s">
        <v>12</v>
      </c>
      <c r="B9" s="673"/>
      <c r="C9" s="674">
        <v>2</v>
      </c>
      <c r="D9" s="674">
        <v>10356</v>
      </c>
      <c r="E9" s="674">
        <v>2</v>
      </c>
      <c r="F9" s="674">
        <v>10356</v>
      </c>
      <c r="G9" s="674">
        <v>1</v>
      </c>
      <c r="H9" s="674">
        <v>7142</v>
      </c>
      <c r="I9" s="674">
        <v>1</v>
      </c>
      <c r="J9" s="674">
        <v>7142</v>
      </c>
    </row>
    <row r="10" spans="1:16" s="219" customFormat="1" ht="16.5" customHeight="1">
      <c r="A10" s="220" t="s">
        <v>0</v>
      </c>
      <c r="B10" s="221" t="s">
        <v>28</v>
      </c>
      <c r="C10" s="291">
        <v>1</v>
      </c>
      <c r="D10" s="291">
        <v>9256</v>
      </c>
      <c r="E10" s="291">
        <v>1</v>
      </c>
      <c r="F10" s="291">
        <v>9256</v>
      </c>
      <c r="G10" s="291">
        <v>1</v>
      </c>
      <c r="H10" s="291">
        <v>7142</v>
      </c>
      <c r="I10" s="291">
        <v>1</v>
      </c>
      <c r="J10" s="291">
        <v>7142</v>
      </c>
    </row>
    <row r="11" spans="1:16" s="639" customFormat="1">
      <c r="A11" s="675" t="s">
        <v>1</v>
      </c>
      <c r="B11" s="676" t="s">
        <v>331</v>
      </c>
      <c r="C11" s="674">
        <v>1</v>
      </c>
      <c r="D11" s="674">
        <v>1100</v>
      </c>
      <c r="E11" s="674">
        <v>1</v>
      </c>
      <c r="F11" s="674">
        <v>1100</v>
      </c>
      <c r="G11" s="674">
        <v>0</v>
      </c>
      <c r="H11" s="674">
        <v>0</v>
      </c>
      <c r="I11" s="674">
        <v>0</v>
      </c>
      <c r="J11" s="674">
        <v>0</v>
      </c>
    </row>
    <row r="12" spans="1:16" s="219" customFormat="1">
      <c r="A12" s="222" t="s">
        <v>13</v>
      </c>
      <c r="B12" s="223" t="s">
        <v>366</v>
      </c>
      <c r="C12" s="291">
        <v>0</v>
      </c>
      <c r="D12" s="291">
        <v>0</v>
      </c>
      <c r="E12" s="291">
        <v>0</v>
      </c>
      <c r="F12" s="291">
        <v>0</v>
      </c>
      <c r="G12" s="291">
        <v>0</v>
      </c>
      <c r="H12" s="291">
        <v>0</v>
      </c>
      <c r="I12" s="291">
        <v>0</v>
      </c>
      <c r="J12" s="291">
        <v>0</v>
      </c>
    </row>
    <row r="13" spans="1:16" s="219" customFormat="1">
      <c r="A13" s="222" t="s">
        <v>14</v>
      </c>
      <c r="B13" s="223" t="s">
        <v>367</v>
      </c>
      <c r="C13" s="291">
        <v>0</v>
      </c>
      <c r="D13" s="291">
        <v>0</v>
      </c>
      <c r="E13" s="291">
        <v>0</v>
      </c>
      <c r="F13" s="291">
        <v>0</v>
      </c>
      <c r="G13" s="291">
        <v>0</v>
      </c>
      <c r="H13" s="291">
        <v>0</v>
      </c>
      <c r="I13" s="291">
        <v>0</v>
      </c>
      <c r="J13" s="291">
        <v>0</v>
      </c>
      <c r="N13" s="224"/>
    </row>
    <row r="14" spans="1:16" s="219" customFormat="1">
      <c r="A14" s="222" t="s">
        <v>19</v>
      </c>
      <c r="B14" s="223" t="s">
        <v>368</v>
      </c>
      <c r="C14" s="291">
        <v>0</v>
      </c>
      <c r="D14" s="291">
        <v>0</v>
      </c>
      <c r="E14" s="291">
        <v>0</v>
      </c>
      <c r="F14" s="291">
        <v>0</v>
      </c>
      <c r="G14" s="291">
        <v>0</v>
      </c>
      <c r="H14" s="291">
        <v>0</v>
      </c>
      <c r="I14" s="291">
        <v>0</v>
      </c>
      <c r="J14" s="291">
        <v>0</v>
      </c>
      <c r="N14" s="224"/>
    </row>
    <row r="15" spans="1:16" s="219" customFormat="1">
      <c r="A15" s="222" t="s">
        <v>22</v>
      </c>
      <c r="B15" s="223" t="s">
        <v>369</v>
      </c>
      <c r="C15" s="291">
        <v>0</v>
      </c>
      <c r="D15" s="291">
        <v>0</v>
      </c>
      <c r="E15" s="291">
        <v>0</v>
      </c>
      <c r="F15" s="291">
        <v>0</v>
      </c>
      <c r="G15" s="291">
        <v>0</v>
      </c>
      <c r="H15" s="291">
        <v>0</v>
      </c>
      <c r="I15" s="291">
        <v>0</v>
      </c>
      <c r="J15" s="291">
        <v>0</v>
      </c>
      <c r="N15" s="224"/>
    </row>
    <row r="16" spans="1:16" s="219" customFormat="1">
      <c r="A16" s="222" t="s">
        <v>23</v>
      </c>
      <c r="B16" s="223" t="s">
        <v>370</v>
      </c>
      <c r="C16" s="291">
        <v>0</v>
      </c>
      <c r="D16" s="291">
        <v>0</v>
      </c>
      <c r="E16" s="291">
        <v>0</v>
      </c>
      <c r="F16" s="291">
        <v>0</v>
      </c>
      <c r="G16" s="291">
        <v>0</v>
      </c>
      <c r="H16" s="291">
        <v>0</v>
      </c>
      <c r="I16" s="291">
        <v>0</v>
      </c>
      <c r="J16" s="291">
        <v>0</v>
      </c>
      <c r="N16" s="224"/>
    </row>
    <row r="17" spans="1:14" s="219" customFormat="1">
      <c r="A17" s="222" t="s">
        <v>24</v>
      </c>
      <c r="B17" s="223" t="s">
        <v>371</v>
      </c>
      <c r="C17" s="291">
        <v>0</v>
      </c>
      <c r="D17" s="291">
        <v>0</v>
      </c>
      <c r="E17" s="291">
        <v>0</v>
      </c>
      <c r="F17" s="291">
        <v>0</v>
      </c>
      <c r="G17" s="291">
        <v>0</v>
      </c>
      <c r="H17" s="291">
        <v>0</v>
      </c>
      <c r="I17" s="291">
        <v>0</v>
      </c>
      <c r="J17" s="291">
        <v>0</v>
      </c>
      <c r="N17" s="224"/>
    </row>
    <row r="18" spans="1:14" s="219" customFormat="1">
      <c r="A18" s="222" t="s">
        <v>25</v>
      </c>
      <c r="B18" s="223" t="s">
        <v>372</v>
      </c>
      <c r="C18" s="291">
        <v>1</v>
      </c>
      <c r="D18" s="291">
        <v>1100</v>
      </c>
      <c r="E18" s="291">
        <v>1</v>
      </c>
      <c r="F18" s="291">
        <v>1100</v>
      </c>
      <c r="G18" s="291">
        <v>0</v>
      </c>
      <c r="H18" s="291">
        <v>0</v>
      </c>
      <c r="I18" s="291">
        <v>0</v>
      </c>
      <c r="J18" s="291">
        <v>0</v>
      </c>
      <c r="N18" s="224"/>
    </row>
    <row r="19" spans="1:14" s="219" customFormat="1">
      <c r="A19" s="222" t="s">
        <v>26</v>
      </c>
      <c r="B19" s="223" t="s">
        <v>373</v>
      </c>
      <c r="C19" s="291">
        <v>0</v>
      </c>
      <c r="D19" s="291">
        <v>0</v>
      </c>
      <c r="E19" s="291">
        <v>0</v>
      </c>
      <c r="F19" s="291">
        <v>0</v>
      </c>
      <c r="G19" s="291">
        <v>0</v>
      </c>
      <c r="H19" s="291">
        <v>0</v>
      </c>
      <c r="I19" s="291">
        <v>0</v>
      </c>
      <c r="J19" s="291">
        <v>0</v>
      </c>
      <c r="N19" s="224"/>
    </row>
    <row r="20" spans="1:14" s="219" customFormat="1">
      <c r="A20" s="222" t="s">
        <v>27</v>
      </c>
      <c r="B20" s="223" t="s">
        <v>374</v>
      </c>
      <c r="C20" s="291">
        <v>0</v>
      </c>
      <c r="D20" s="291">
        <v>0</v>
      </c>
      <c r="E20" s="291">
        <v>0</v>
      </c>
      <c r="F20" s="291">
        <v>0</v>
      </c>
      <c r="G20" s="291">
        <v>0</v>
      </c>
      <c r="H20" s="291">
        <v>0</v>
      </c>
      <c r="I20" s="291">
        <v>0</v>
      </c>
      <c r="J20" s="291">
        <v>0</v>
      </c>
      <c r="N20" s="224"/>
    </row>
    <row r="21" spans="1:14" s="219" customFormat="1">
      <c r="A21" s="222" t="s">
        <v>29</v>
      </c>
      <c r="B21" s="223" t="s">
        <v>375</v>
      </c>
      <c r="C21" s="291">
        <v>0</v>
      </c>
      <c r="D21" s="291">
        <v>0</v>
      </c>
      <c r="E21" s="291">
        <v>0</v>
      </c>
      <c r="F21" s="291">
        <v>0</v>
      </c>
      <c r="G21" s="291">
        <v>0</v>
      </c>
      <c r="H21" s="291">
        <v>0</v>
      </c>
      <c r="I21" s="291">
        <v>0</v>
      </c>
      <c r="J21" s="291">
        <v>0</v>
      </c>
    </row>
    <row r="22" spans="1:14" s="219" customFormat="1" ht="4.5" customHeight="1">
      <c r="A22" s="303"/>
      <c r="B22" s="301"/>
      <c r="C22" s="302"/>
      <c r="D22" s="302"/>
      <c r="E22" s="302"/>
      <c r="F22" s="302"/>
      <c r="G22" s="302"/>
      <c r="H22" s="302"/>
      <c r="I22" s="302"/>
      <c r="J22" s="302"/>
    </row>
    <row r="23" spans="1:14" s="104" customFormat="1" ht="13.5" customHeight="1">
      <c r="A23" s="6"/>
      <c r="B23" s="549" t="str">
        <f>TT!C7</f>
        <v>Kon Tum, ngày     tháng 06 năm 2021</v>
      </c>
      <c r="C23" s="549"/>
      <c r="D23" s="118"/>
      <c r="E23" s="215"/>
      <c r="F23" s="118"/>
      <c r="G23" s="549" t="str">
        <f>TT!C4</f>
        <v>Kon Tum, ngày     tháng 06 năm 2021</v>
      </c>
      <c r="H23" s="549"/>
      <c r="I23" s="549"/>
      <c r="J23" s="549"/>
      <c r="K23" s="3"/>
    </row>
    <row r="24" spans="1:14" ht="18" customHeight="1">
      <c r="A24" s="6"/>
      <c r="B24" s="539" t="str">
        <f>TT!A6</f>
        <v>NGƯỜI LẬP BIỂU</v>
      </c>
      <c r="C24" s="539"/>
      <c r="D24" s="216"/>
      <c r="E24" s="216"/>
      <c r="F24" s="216"/>
      <c r="G24" s="539" t="str">
        <f>TT!C5</f>
        <v>CỤC TRƯỞNG</v>
      </c>
      <c r="H24" s="539"/>
      <c r="I24" s="539"/>
      <c r="J24" s="539"/>
    </row>
    <row r="25" spans="1:14" ht="18" customHeight="1">
      <c r="A25" s="6"/>
      <c r="B25" s="300"/>
      <c r="C25" s="300"/>
      <c r="D25" s="216"/>
      <c r="E25" s="216"/>
      <c r="F25" s="216"/>
      <c r="G25" s="300"/>
      <c r="H25" s="300"/>
      <c r="I25" s="300"/>
      <c r="J25" s="300"/>
    </row>
    <row r="26" spans="1:14" ht="16.5">
      <c r="B26" s="217"/>
      <c r="C26" s="217"/>
      <c r="D26" s="218"/>
      <c r="E26" s="218"/>
      <c r="F26" s="218"/>
      <c r="G26" s="217"/>
      <c r="H26" s="217"/>
      <c r="I26" s="217"/>
      <c r="J26" s="217"/>
    </row>
    <row r="27" spans="1:14" ht="16.5">
      <c r="B27" s="217"/>
      <c r="C27" s="217"/>
      <c r="D27" s="218"/>
      <c r="E27" s="218"/>
      <c r="F27" s="218"/>
      <c r="G27" s="217"/>
      <c r="H27" s="217"/>
      <c r="I27" s="217"/>
      <c r="J27" s="217"/>
    </row>
    <row r="28" spans="1:14" ht="16.5">
      <c r="B28" s="217"/>
      <c r="C28" s="217"/>
      <c r="D28" s="218"/>
      <c r="E28" s="218"/>
      <c r="F28" s="218"/>
      <c r="G28" s="217"/>
      <c r="H28" s="217"/>
      <c r="I28" s="217"/>
      <c r="J28" s="217"/>
    </row>
    <row r="29" spans="1:14" ht="16.5">
      <c r="B29" s="540" t="str">
        <f>TT!C6</f>
        <v>PHẠM ANH VŨ</v>
      </c>
      <c r="C29" s="540"/>
      <c r="D29" s="218"/>
      <c r="E29" s="218"/>
      <c r="F29" s="218"/>
      <c r="G29" s="540" t="str">
        <f>TT!C3</f>
        <v>CAO MINH HOÀNG TÙNG</v>
      </c>
      <c r="H29" s="540"/>
      <c r="I29" s="540"/>
      <c r="J29" s="540"/>
    </row>
  </sheetData>
  <sheetProtection selectLockedCells="1" selectUnlockedCells="1"/>
  <mergeCells count="26">
    <mergeCell ref="C1:H1"/>
    <mergeCell ref="I2:J2"/>
    <mergeCell ref="A3:A7"/>
    <mergeCell ref="B3:B7"/>
    <mergeCell ref="C3:D3"/>
    <mergeCell ref="E3:F3"/>
    <mergeCell ref="G3:H3"/>
    <mergeCell ref="I3:J3"/>
    <mergeCell ref="I4:I7"/>
    <mergeCell ref="J4:J7"/>
    <mergeCell ref="A1:B1"/>
    <mergeCell ref="I1:J1"/>
    <mergeCell ref="B24:C24"/>
    <mergeCell ref="B29:C29"/>
    <mergeCell ref="G24:J24"/>
    <mergeCell ref="G29:J29"/>
    <mergeCell ref="C4:C7"/>
    <mergeCell ref="D4:D7"/>
    <mergeCell ref="E4:E7"/>
    <mergeCell ref="F4:F7"/>
    <mergeCell ref="G4:G7"/>
    <mergeCell ref="H4:H7"/>
    <mergeCell ref="A8:B8"/>
    <mergeCell ref="A9:B9"/>
    <mergeCell ref="G23:J23"/>
    <mergeCell ref="B23:C23"/>
  </mergeCells>
  <pageMargins left="0.38" right="0.31496062992125984" top="0.39" bottom="0.42" header="0.31496062992125984" footer="0.31496062992125984"/>
  <pageSetup paperSize="9" scale="95"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0070C0"/>
  </sheetPr>
  <dimension ref="A1:J29"/>
  <sheetViews>
    <sheetView view="pageBreakPreview" topLeftCell="A3" zoomScaleNormal="100" zoomScaleSheetLayoutView="100" workbookViewId="0">
      <pane xSplit="2" ySplit="6" topLeftCell="C9" activePane="bottomRight" state="frozen"/>
      <selection activeCell="A3" sqref="A3"/>
      <selection pane="topRight" activeCell="C3" sqref="C3"/>
      <selection pane="bottomLeft" activeCell="A9" sqref="A9"/>
      <selection pane="bottomRight" activeCell="E15" sqref="E15"/>
    </sheetView>
  </sheetViews>
  <sheetFormatPr defaultRowHeight="15.75"/>
  <cols>
    <col min="1" max="1" width="4.375" style="3" customWidth="1"/>
    <col min="2" max="2" width="28.875" style="3" customWidth="1"/>
    <col min="3" max="5" width="11.75" style="3" customWidth="1"/>
    <col min="6" max="6" width="9.75" style="3" customWidth="1"/>
    <col min="7" max="7" width="11.75" style="3" customWidth="1"/>
    <col min="8" max="8" width="9.875" style="3" customWidth="1"/>
    <col min="9" max="9" width="20" style="3" customWidth="1"/>
    <col min="10" max="10" width="18" style="3" customWidth="1"/>
    <col min="11" max="16384" width="9" style="3"/>
  </cols>
  <sheetData>
    <row r="1" spans="1:10" ht="69" customHeight="1">
      <c r="A1" s="397" t="s">
        <v>322</v>
      </c>
      <c r="B1" s="397"/>
      <c r="C1" s="381" t="s">
        <v>394</v>
      </c>
      <c r="D1" s="381"/>
      <c r="E1" s="381"/>
      <c r="F1" s="381"/>
      <c r="G1" s="381"/>
      <c r="H1" s="381"/>
      <c r="I1" s="394" t="str">
        <f>TT!C2</f>
        <v>Đơn vị  báo cáo: CỤC THADS TỈNH KON TUM
Đơn vị nhận báo cáo: BAN PHÁP CHẾ HĐND TỈNH KON TUM</v>
      </c>
      <c r="J1" s="394"/>
    </row>
    <row r="2" spans="1:10">
      <c r="A2" s="25"/>
      <c r="B2" s="27"/>
      <c r="C2" s="106"/>
      <c r="D2" s="228"/>
      <c r="E2" s="229"/>
      <c r="F2" s="229"/>
      <c r="G2" s="4"/>
      <c r="H2" s="107"/>
      <c r="I2" s="559" t="s">
        <v>120</v>
      </c>
      <c r="J2" s="559"/>
    </row>
    <row r="3" spans="1:10">
      <c r="A3" s="560" t="s">
        <v>136</v>
      </c>
      <c r="B3" s="560" t="s">
        <v>157</v>
      </c>
      <c r="C3" s="560" t="s">
        <v>180</v>
      </c>
      <c r="D3" s="556" t="s">
        <v>4</v>
      </c>
      <c r="E3" s="556"/>
      <c r="F3" s="556" t="s">
        <v>181</v>
      </c>
      <c r="G3" s="556" t="s">
        <v>4</v>
      </c>
      <c r="H3" s="556"/>
      <c r="I3" s="556"/>
      <c r="J3" s="556"/>
    </row>
    <row r="4" spans="1:10">
      <c r="A4" s="561"/>
      <c r="B4" s="561"/>
      <c r="C4" s="561"/>
      <c r="D4" s="556" t="s">
        <v>182</v>
      </c>
      <c r="E4" s="556" t="s">
        <v>183</v>
      </c>
      <c r="F4" s="556"/>
      <c r="G4" s="556" t="s">
        <v>184</v>
      </c>
      <c r="H4" s="556" t="s">
        <v>185</v>
      </c>
      <c r="I4" s="556" t="s">
        <v>186</v>
      </c>
      <c r="J4" s="556" t="s">
        <v>187</v>
      </c>
    </row>
    <row r="5" spans="1:10">
      <c r="A5" s="561"/>
      <c r="B5" s="561"/>
      <c r="C5" s="561"/>
      <c r="D5" s="556"/>
      <c r="E5" s="556"/>
      <c r="F5" s="556"/>
      <c r="G5" s="556"/>
      <c r="H5" s="556"/>
      <c r="I5" s="556"/>
      <c r="J5" s="556"/>
    </row>
    <row r="6" spans="1:10">
      <c r="A6" s="561"/>
      <c r="B6" s="561"/>
      <c r="C6" s="561"/>
      <c r="D6" s="556"/>
      <c r="E6" s="556"/>
      <c r="F6" s="556"/>
      <c r="G6" s="556"/>
      <c r="H6" s="556"/>
      <c r="I6" s="556"/>
      <c r="J6" s="556"/>
    </row>
    <row r="7" spans="1:10">
      <c r="A7" s="562"/>
      <c r="B7" s="562"/>
      <c r="C7" s="561"/>
      <c r="D7" s="556"/>
      <c r="E7" s="556"/>
      <c r="F7" s="556"/>
      <c r="G7" s="556"/>
      <c r="H7" s="556"/>
      <c r="I7" s="556"/>
      <c r="J7" s="556"/>
    </row>
    <row r="8" spans="1:10">
      <c r="A8" s="557" t="s">
        <v>3</v>
      </c>
      <c r="B8" s="558"/>
      <c r="C8" s="344">
        <v>1</v>
      </c>
      <c r="D8" s="345">
        <v>2</v>
      </c>
      <c r="E8" s="345">
        <v>3</v>
      </c>
      <c r="F8" s="345">
        <v>4</v>
      </c>
      <c r="G8" s="345">
        <v>5</v>
      </c>
      <c r="H8" s="345">
        <v>6</v>
      </c>
      <c r="I8" s="345">
        <v>7</v>
      </c>
      <c r="J8" s="345">
        <v>8</v>
      </c>
    </row>
    <row r="9" spans="1:10" s="662" customFormat="1">
      <c r="A9" s="677" t="s">
        <v>10</v>
      </c>
      <c r="B9" s="678"/>
      <c r="C9" s="679">
        <v>64</v>
      </c>
      <c r="D9" s="679">
        <v>42</v>
      </c>
      <c r="E9" s="679">
        <v>22</v>
      </c>
      <c r="F9" s="679">
        <v>64</v>
      </c>
      <c r="G9" s="679">
        <v>7</v>
      </c>
      <c r="H9" s="679">
        <v>37</v>
      </c>
      <c r="I9" s="679">
        <v>0</v>
      </c>
      <c r="J9" s="679">
        <v>20</v>
      </c>
    </row>
    <row r="10" spans="1:10">
      <c r="A10" s="346" t="s">
        <v>0</v>
      </c>
      <c r="B10" s="347" t="s">
        <v>28</v>
      </c>
      <c r="C10" s="348">
        <v>7</v>
      </c>
      <c r="D10" s="348">
        <v>7</v>
      </c>
      <c r="E10" s="348">
        <v>0</v>
      </c>
      <c r="F10" s="348">
        <v>7</v>
      </c>
      <c r="G10" s="348">
        <v>7</v>
      </c>
      <c r="H10" s="348">
        <v>0</v>
      </c>
      <c r="I10" s="348">
        <v>0</v>
      </c>
      <c r="J10" s="348">
        <v>0</v>
      </c>
    </row>
    <row r="11" spans="1:10" s="662" customFormat="1">
      <c r="A11" s="680" t="s">
        <v>1</v>
      </c>
      <c r="B11" s="676" t="s">
        <v>8</v>
      </c>
      <c r="C11" s="679">
        <v>57</v>
      </c>
      <c r="D11" s="679">
        <v>35</v>
      </c>
      <c r="E11" s="679">
        <v>22</v>
      </c>
      <c r="F11" s="679">
        <v>57</v>
      </c>
      <c r="G11" s="679">
        <v>0</v>
      </c>
      <c r="H11" s="679">
        <v>37</v>
      </c>
      <c r="I11" s="679">
        <v>0</v>
      </c>
      <c r="J11" s="679">
        <v>20</v>
      </c>
    </row>
    <row r="12" spans="1:10">
      <c r="A12" s="222">
        <v>1</v>
      </c>
      <c r="B12" s="223" t="s">
        <v>384</v>
      </c>
      <c r="C12" s="348">
        <v>13</v>
      </c>
      <c r="D12" s="348">
        <v>13</v>
      </c>
      <c r="E12" s="348">
        <v>0</v>
      </c>
      <c r="F12" s="348">
        <v>13</v>
      </c>
      <c r="G12" s="348">
        <v>0</v>
      </c>
      <c r="H12" s="348">
        <v>13</v>
      </c>
      <c r="I12" s="348">
        <v>0</v>
      </c>
      <c r="J12" s="348">
        <v>0</v>
      </c>
    </row>
    <row r="13" spans="1:10">
      <c r="A13" s="222">
        <v>2</v>
      </c>
      <c r="B13" s="223" t="s">
        <v>385</v>
      </c>
      <c r="C13" s="348">
        <v>19</v>
      </c>
      <c r="D13" s="348">
        <v>18</v>
      </c>
      <c r="E13" s="348">
        <v>1</v>
      </c>
      <c r="F13" s="348">
        <v>19</v>
      </c>
      <c r="G13" s="348">
        <v>0</v>
      </c>
      <c r="H13" s="348">
        <v>13</v>
      </c>
      <c r="I13" s="348">
        <v>0</v>
      </c>
      <c r="J13" s="348">
        <v>6</v>
      </c>
    </row>
    <row r="14" spans="1:10">
      <c r="A14" s="222">
        <v>3</v>
      </c>
      <c r="B14" s="223" t="s">
        <v>386</v>
      </c>
      <c r="C14" s="348">
        <v>15</v>
      </c>
      <c r="D14" s="348">
        <v>0</v>
      </c>
      <c r="E14" s="348">
        <v>15</v>
      </c>
      <c r="F14" s="348">
        <v>15</v>
      </c>
      <c r="G14" s="348">
        <v>0</v>
      </c>
      <c r="H14" s="348">
        <v>2</v>
      </c>
      <c r="I14" s="348">
        <v>0</v>
      </c>
      <c r="J14" s="348">
        <v>13</v>
      </c>
    </row>
    <row r="15" spans="1:10">
      <c r="A15" s="222">
        <v>4</v>
      </c>
      <c r="B15" s="223" t="s">
        <v>387</v>
      </c>
      <c r="C15" s="348">
        <v>5</v>
      </c>
      <c r="D15" s="348">
        <v>0</v>
      </c>
      <c r="E15" s="348">
        <v>5</v>
      </c>
      <c r="F15" s="348">
        <v>5</v>
      </c>
      <c r="G15" s="348">
        <v>0</v>
      </c>
      <c r="H15" s="348">
        <v>5</v>
      </c>
      <c r="I15" s="348">
        <v>0</v>
      </c>
      <c r="J15" s="348">
        <v>0</v>
      </c>
    </row>
    <row r="16" spans="1:10">
      <c r="A16" s="222">
        <v>5</v>
      </c>
      <c r="B16" s="223" t="s">
        <v>388</v>
      </c>
      <c r="C16" s="348">
        <v>1</v>
      </c>
      <c r="D16" s="348">
        <v>1</v>
      </c>
      <c r="E16" s="348">
        <v>0</v>
      </c>
      <c r="F16" s="348">
        <v>1</v>
      </c>
      <c r="G16" s="348">
        <v>0</v>
      </c>
      <c r="H16" s="348">
        <v>1</v>
      </c>
      <c r="I16" s="348">
        <v>0</v>
      </c>
      <c r="J16" s="348">
        <v>0</v>
      </c>
    </row>
    <row r="17" spans="1:10">
      <c r="A17" s="222">
        <v>6</v>
      </c>
      <c r="B17" s="223" t="s">
        <v>389</v>
      </c>
      <c r="C17" s="348">
        <v>4</v>
      </c>
      <c r="D17" s="348">
        <v>3</v>
      </c>
      <c r="E17" s="348">
        <v>1</v>
      </c>
      <c r="F17" s="348">
        <v>4</v>
      </c>
      <c r="G17" s="348">
        <v>0</v>
      </c>
      <c r="H17" s="348">
        <v>3</v>
      </c>
      <c r="I17" s="348">
        <v>0</v>
      </c>
      <c r="J17" s="348">
        <v>1</v>
      </c>
    </row>
    <row r="18" spans="1:10">
      <c r="A18" s="222">
        <v>7</v>
      </c>
      <c r="B18" s="223" t="s">
        <v>390</v>
      </c>
      <c r="C18" s="348">
        <v>0</v>
      </c>
      <c r="D18" s="348">
        <v>0</v>
      </c>
      <c r="E18" s="348">
        <v>0</v>
      </c>
      <c r="F18" s="348">
        <v>0</v>
      </c>
      <c r="G18" s="348">
        <v>0</v>
      </c>
      <c r="H18" s="348">
        <v>0</v>
      </c>
      <c r="I18" s="348">
        <v>0</v>
      </c>
      <c r="J18" s="348">
        <v>0</v>
      </c>
    </row>
    <row r="19" spans="1:10">
      <c r="A19" s="222">
        <v>8</v>
      </c>
      <c r="B19" s="223" t="s">
        <v>391</v>
      </c>
      <c r="C19" s="348">
        <v>0</v>
      </c>
      <c r="D19" s="348">
        <v>0</v>
      </c>
      <c r="E19" s="348">
        <v>0</v>
      </c>
      <c r="F19" s="348">
        <v>0</v>
      </c>
      <c r="G19" s="348">
        <v>0</v>
      </c>
      <c r="H19" s="348">
        <v>0</v>
      </c>
      <c r="I19" s="348">
        <v>0</v>
      </c>
      <c r="J19" s="348">
        <v>0</v>
      </c>
    </row>
    <row r="20" spans="1:10">
      <c r="A20" s="222">
        <v>9</v>
      </c>
      <c r="B20" s="223" t="s">
        <v>392</v>
      </c>
      <c r="C20" s="348">
        <v>0</v>
      </c>
      <c r="D20" s="348">
        <v>0</v>
      </c>
      <c r="E20" s="348">
        <v>0</v>
      </c>
      <c r="F20" s="348">
        <v>0</v>
      </c>
      <c r="G20" s="348">
        <v>0</v>
      </c>
      <c r="H20" s="348">
        <v>0</v>
      </c>
      <c r="I20" s="348">
        <v>0</v>
      </c>
      <c r="J20" s="348">
        <v>0</v>
      </c>
    </row>
    <row r="21" spans="1:10">
      <c r="A21" s="222">
        <v>10</v>
      </c>
      <c r="B21" s="223" t="s">
        <v>393</v>
      </c>
      <c r="C21" s="348">
        <v>0</v>
      </c>
      <c r="D21" s="348">
        <v>0</v>
      </c>
      <c r="E21" s="348">
        <v>0</v>
      </c>
      <c r="F21" s="348">
        <v>0</v>
      </c>
      <c r="G21" s="348">
        <v>0</v>
      </c>
      <c r="H21" s="348">
        <v>0</v>
      </c>
      <c r="I21" s="348">
        <v>0</v>
      </c>
      <c r="J21" s="348">
        <v>0</v>
      </c>
    </row>
    <row r="22" spans="1:10" ht="6.75" customHeight="1">
      <c r="A22" s="306"/>
      <c r="B22" s="304"/>
      <c r="C22" s="305"/>
      <c r="D22" s="305"/>
      <c r="E22" s="305"/>
      <c r="F22" s="305"/>
      <c r="G22" s="305"/>
      <c r="H22" s="305"/>
      <c r="I22" s="305"/>
      <c r="J22" s="305"/>
    </row>
    <row r="23" spans="1:10" ht="16.5">
      <c r="A23" s="6"/>
      <c r="B23" s="549" t="str">
        <f>TT!C7</f>
        <v>Kon Tum, ngày     tháng 06 năm 2021</v>
      </c>
      <c r="C23" s="549"/>
      <c r="D23" s="549"/>
      <c r="E23" s="215"/>
      <c r="F23" s="118"/>
      <c r="G23" s="549" t="str">
        <f>B23</f>
        <v>Kon Tum, ngày     tháng 06 năm 2021</v>
      </c>
      <c r="H23" s="549"/>
      <c r="I23" s="549"/>
      <c r="J23" s="549"/>
    </row>
    <row r="24" spans="1:10" ht="16.5">
      <c r="A24" s="6"/>
      <c r="B24" s="539" t="str">
        <f>TT!A6</f>
        <v>NGƯỜI LẬP BIỂU</v>
      </c>
      <c r="C24" s="539"/>
      <c r="D24" s="539"/>
      <c r="E24" s="216"/>
      <c r="F24" s="216"/>
      <c r="G24" s="539" t="str">
        <f>TT!C5</f>
        <v>CỤC TRƯỞNG</v>
      </c>
      <c r="H24" s="539"/>
      <c r="I24" s="539"/>
      <c r="J24" s="539"/>
    </row>
    <row r="25" spans="1:10" ht="16.5">
      <c r="B25" s="217"/>
      <c r="C25" s="217"/>
      <c r="D25" s="218"/>
      <c r="E25" s="218"/>
      <c r="F25" s="218"/>
      <c r="G25" s="217"/>
      <c r="H25" s="217"/>
      <c r="I25" s="217"/>
      <c r="J25" s="217"/>
    </row>
    <row r="26" spans="1:10" ht="16.5">
      <c r="B26" s="217"/>
      <c r="C26" s="217"/>
      <c r="D26" s="218"/>
      <c r="E26" s="218"/>
      <c r="F26" s="218"/>
      <c r="G26" s="217"/>
      <c r="H26" s="217"/>
      <c r="I26" s="217"/>
      <c r="J26" s="217"/>
    </row>
    <row r="27" spans="1:10" ht="16.5">
      <c r="B27" s="217"/>
      <c r="C27" s="217"/>
      <c r="D27" s="218"/>
      <c r="E27" s="218"/>
      <c r="F27" s="218"/>
      <c r="G27" s="217"/>
      <c r="H27" s="217"/>
      <c r="I27" s="217"/>
      <c r="J27" s="217"/>
    </row>
    <row r="28" spans="1:10" ht="16.5">
      <c r="B28" s="217"/>
      <c r="C28" s="217"/>
      <c r="D28" s="218"/>
      <c r="E28" s="218"/>
      <c r="F28" s="218"/>
      <c r="G28" s="217"/>
      <c r="H28" s="217"/>
      <c r="I28" s="217"/>
      <c r="J28" s="217"/>
    </row>
    <row r="29" spans="1:10" ht="16.5">
      <c r="B29" s="540" t="str">
        <f>TT!C6</f>
        <v>PHẠM ANH VŨ</v>
      </c>
      <c r="C29" s="540"/>
      <c r="D29" s="540"/>
      <c r="E29" s="218"/>
      <c r="F29" s="218"/>
      <c r="G29" s="540" t="str">
        <f>TT!C3</f>
        <v>CAO MINH HOÀNG TÙNG</v>
      </c>
      <c r="H29" s="540"/>
      <c r="I29" s="540"/>
      <c r="J29" s="540"/>
    </row>
  </sheetData>
  <sheetProtection selectLockedCells="1" selectUnlockedCells="1"/>
  <mergeCells count="24">
    <mergeCell ref="D3:E3"/>
    <mergeCell ref="F3:F7"/>
    <mergeCell ref="G3:J3"/>
    <mergeCell ref="D4:D7"/>
    <mergeCell ref="E4:E7"/>
    <mergeCell ref="G4:G7"/>
    <mergeCell ref="H4:H7"/>
    <mergeCell ref="I4:I7"/>
    <mergeCell ref="A1:B1"/>
    <mergeCell ref="J4:J7"/>
    <mergeCell ref="G29:J29"/>
    <mergeCell ref="B29:D29"/>
    <mergeCell ref="A8:B8"/>
    <mergeCell ref="B24:D24"/>
    <mergeCell ref="G24:J24"/>
    <mergeCell ref="A9:B9"/>
    <mergeCell ref="B23:D23"/>
    <mergeCell ref="G23:J23"/>
    <mergeCell ref="I2:J2"/>
    <mergeCell ref="A3:A7"/>
    <mergeCell ref="B3:B7"/>
    <mergeCell ref="C3:C7"/>
    <mergeCell ref="C1:H1"/>
    <mergeCell ref="I1:J1"/>
  </mergeCells>
  <pageMargins left="0.38" right="0.28000000000000003" top="0.42" bottom="0.4" header="0.31496062992125984" footer="0.31496062992125984"/>
  <pageSetup paperSize="9" scale="95"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0070C0"/>
  </sheetPr>
  <dimension ref="A1:W30"/>
  <sheetViews>
    <sheetView view="pageBreakPreview" topLeftCell="A17" zoomScaleNormal="100" zoomScaleSheetLayoutView="100" workbookViewId="0">
      <selection activeCell="B24" sqref="B24:G24"/>
    </sheetView>
  </sheetViews>
  <sheetFormatPr defaultRowHeight="15.75"/>
  <cols>
    <col min="1" max="1" width="5" style="3" customWidth="1"/>
    <col min="2" max="2" width="24.125" style="3" customWidth="1"/>
    <col min="3" max="3" width="5.625" style="3" customWidth="1"/>
    <col min="4" max="4" width="5.375" style="3" customWidth="1"/>
    <col min="5" max="5" width="5.375" style="662" customWidth="1"/>
    <col min="6" max="6" width="6" style="3" customWidth="1"/>
    <col min="7" max="7" width="5.375" style="3" customWidth="1"/>
    <col min="8" max="8" width="6.125" style="3" customWidth="1"/>
    <col min="9" max="10" width="5.75" style="3" customWidth="1"/>
    <col min="11" max="11" width="6.375" style="3" customWidth="1"/>
    <col min="12" max="12" width="6.875" style="3" customWidth="1"/>
    <col min="13" max="13" width="5.25" style="3" customWidth="1"/>
    <col min="14" max="14" width="5.375" style="3" customWidth="1"/>
    <col min="15" max="15" width="5.125" style="3" customWidth="1"/>
    <col min="16" max="16" width="4.25" style="3" customWidth="1"/>
    <col min="17" max="17" width="6.625" style="3" customWidth="1"/>
    <col min="18" max="19" width="4.75" style="3" customWidth="1"/>
    <col min="20" max="20" width="4.875" style="3" customWidth="1"/>
    <col min="21" max="21" width="5.875" style="3" customWidth="1"/>
    <col min="22" max="22" width="4.625" style="3" customWidth="1"/>
    <col min="23" max="23" width="6.375" style="3" customWidth="1"/>
    <col min="24" max="16384" width="9" style="3"/>
  </cols>
  <sheetData>
    <row r="1" spans="1:23" ht="64.5" customHeight="1">
      <c r="A1" s="454" t="s">
        <v>323</v>
      </c>
      <c r="B1" s="454"/>
      <c r="C1" s="454"/>
      <c r="D1" s="454"/>
      <c r="E1" s="454"/>
      <c r="F1" s="381" t="s">
        <v>395</v>
      </c>
      <c r="G1" s="381"/>
      <c r="H1" s="381"/>
      <c r="I1" s="381"/>
      <c r="J1" s="381"/>
      <c r="K1" s="381"/>
      <c r="L1" s="381"/>
      <c r="M1" s="381"/>
      <c r="N1" s="381"/>
      <c r="O1" s="381"/>
      <c r="P1" s="381"/>
      <c r="Q1" s="381"/>
      <c r="R1" s="394" t="str">
        <f>TT!C2</f>
        <v>Đơn vị  báo cáo: CỤC THADS TỈNH KON TUM
Đơn vị nhận báo cáo: BAN PHÁP CHẾ HĐND TỈNH KON TUM</v>
      </c>
      <c r="S1" s="394"/>
      <c r="T1" s="394"/>
      <c r="U1" s="394"/>
      <c r="V1" s="394"/>
      <c r="W1" s="394"/>
    </row>
    <row r="2" spans="1:23" ht="16.5">
      <c r="A2" s="108"/>
      <c r="B2" s="108"/>
      <c r="C2" s="108"/>
      <c r="D2" s="108"/>
      <c r="E2" s="685"/>
      <c r="F2" s="109"/>
      <c r="G2" s="110"/>
      <c r="H2" s="110"/>
      <c r="I2" s="110"/>
      <c r="J2" s="110"/>
      <c r="K2" s="110"/>
      <c r="L2" s="111"/>
      <c r="M2" s="111"/>
      <c r="N2" s="112"/>
      <c r="O2" s="110"/>
      <c r="P2" s="110"/>
      <c r="Q2" s="109"/>
      <c r="R2" s="566" t="s">
        <v>188</v>
      </c>
      <c r="S2" s="566"/>
      <c r="T2" s="566"/>
      <c r="U2" s="566"/>
      <c r="V2" s="566"/>
      <c r="W2" s="566"/>
    </row>
    <row r="3" spans="1:23" ht="24" customHeight="1">
      <c r="A3" s="564" t="s">
        <v>136</v>
      </c>
      <c r="B3" s="570" t="s">
        <v>21</v>
      </c>
      <c r="C3" s="564" t="s">
        <v>189</v>
      </c>
      <c r="D3" s="564" t="s">
        <v>190</v>
      </c>
      <c r="E3" s="573" t="s">
        <v>303</v>
      </c>
      <c r="F3" s="574"/>
      <c r="G3" s="574"/>
      <c r="H3" s="574"/>
      <c r="I3" s="574"/>
      <c r="J3" s="574"/>
      <c r="K3" s="574"/>
      <c r="L3" s="574"/>
      <c r="M3" s="574"/>
      <c r="N3" s="574"/>
      <c r="O3" s="574"/>
      <c r="P3" s="574"/>
      <c r="Q3" s="575"/>
      <c r="R3" s="563" t="s">
        <v>191</v>
      </c>
      <c r="S3" s="563"/>
      <c r="T3" s="563"/>
      <c r="U3" s="563"/>
      <c r="V3" s="563"/>
      <c r="W3" s="563"/>
    </row>
    <row r="4" spans="1:23">
      <c r="A4" s="565"/>
      <c r="B4" s="571"/>
      <c r="C4" s="565"/>
      <c r="D4" s="565"/>
      <c r="E4" s="563" t="s">
        <v>192</v>
      </c>
      <c r="F4" s="563"/>
      <c r="G4" s="563"/>
      <c r="H4" s="573" t="s">
        <v>193</v>
      </c>
      <c r="I4" s="574"/>
      <c r="J4" s="574"/>
      <c r="K4" s="574"/>
      <c r="L4" s="574"/>
      <c r="M4" s="574"/>
      <c r="N4" s="574"/>
      <c r="O4" s="574"/>
      <c r="P4" s="574"/>
      <c r="Q4" s="575"/>
      <c r="R4" s="563" t="s">
        <v>10</v>
      </c>
      <c r="S4" s="563" t="s">
        <v>4</v>
      </c>
      <c r="T4" s="563"/>
      <c r="U4" s="563"/>
      <c r="V4" s="563"/>
      <c r="W4" s="563"/>
    </row>
    <row r="5" spans="1:23">
      <c r="A5" s="565"/>
      <c r="B5" s="571"/>
      <c r="C5" s="565"/>
      <c r="D5" s="565"/>
      <c r="E5" s="563"/>
      <c r="F5" s="563"/>
      <c r="G5" s="563"/>
      <c r="H5" s="576" t="s">
        <v>288</v>
      </c>
      <c r="I5" s="578" t="s">
        <v>4</v>
      </c>
      <c r="J5" s="579"/>
      <c r="K5" s="579"/>
      <c r="L5" s="579"/>
      <c r="M5" s="579"/>
      <c r="N5" s="579"/>
      <c r="O5" s="579"/>
      <c r="P5" s="570"/>
      <c r="Q5" s="564" t="s">
        <v>194</v>
      </c>
      <c r="R5" s="563"/>
      <c r="S5" s="563" t="s">
        <v>302</v>
      </c>
      <c r="T5" s="563" t="s">
        <v>195</v>
      </c>
      <c r="U5" s="563" t="s">
        <v>196</v>
      </c>
      <c r="V5" s="563" t="s">
        <v>197</v>
      </c>
      <c r="W5" s="563" t="s">
        <v>198</v>
      </c>
    </row>
    <row r="6" spans="1:23" ht="26.25" customHeight="1">
      <c r="A6" s="565"/>
      <c r="B6" s="571"/>
      <c r="C6" s="565"/>
      <c r="D6" s="565"/>
      <c r="E6" s="563" t="s">
        <v>10</v>
      </c>
      <c r="F6" s="563" t="s">
        <v>4</v>
      </c>
      <c r="G6" s="563"/>
      <c r="H6" s="577"/>
      <c r="I6" s="563" t="s">
        <v>199</v>
      </c>
      <c r="J6" s="563"/>
      <c r="K6" s="563"/>
      <c r="L6" s="563" t="s">
        <v>200</v>
      </c>
      <c r="M6" s="563"/>
      <c r="N6" s="563"/>
      <c r="O6" s="563" t="s">
        <v>201</v>
      </c>
      <c r="P6" s="563" t="s">
        <v>202</v>
      </c>
      <c r="Q6" s="565"/>
      <c r="R6" s="563"/>
      <c r="S6" s="567"/>
      <c r="T6" s="563"/>
      <c r="U6" s="563"/>
      <c r="V6" s="563"/>
      <c r="W6" s="563"/>
    </row>
    <row r="7" spans="1:23" ht="102.75" customHeight="1">
      <c r="A7" s="569"/>
      <c r="B7" s="572"/>
      <c r="C7" s="565"/>
      <c r="D7" s="565"/>
      <c r="E7" s="564"/>
      <c r="F7" s="335" t="s">
        <v>203</v>
      </c>
      <c r="G7" s="335" t="s">
        <v>204</v>
      </c>
      <c r="H7" s="577"/>
      <c r="I7" s="335" t="s">
        <v>205</v>
      </c>
      <c r="J7" s="335" t="s">
        <v>206</v>
      </c>
      <c r="K7" s="335" t="s">
        <v>207</v>
      </c>
      <c r="L7" s="335" t="s">
        <v>208</v>
      </c>
      <c r="M7" s="335" t="s">
        <v>209</v>
      </c>
      <c r="N7" s="335" t="s">
        <v>210</v>
      </c>
      <c r="O7" s="564"/>
      <c r="P7" s="564"/>
      <c r="Q7" s="565"/>
      <c r="R7" s="564"/>
      <c r="S7" s="568"/>
      <c r="T7" s="564"/>
      <c r="U7" s="564"/>
      <c r="V7" s="564"/>
      <c r="W7" s="564"/>
    </row>
    <row r="8" spans="1:23">
      <c r="A8" s="331"/>
      <c r="B8" s="332" t="s">
        <v>211</v>
      </c>
      <c r="C8" s="333">
        <v>1</v>
      </c>
      <c r="D8" s="334">
        <v>2</v>
      </c>
      <c r="E8" s="686">
        <v>3</v>
      </c>
      <c r="F8" s="334">
        <v>4</v>
      </c>
      <c r="G8" s="333">
        <v>5</v>
      </c>
      <c r="H8" s="334">
        <v>6</v>
      </c>
      <c r="I8" s="333">
        <v>7</v>
      </c>
      <c r="J8" s="334">
        <v>8</v>
      </c>
      <c r="K8" s="333">
        <v>9</v>
      </c>
      <c r="L8" s="334">
        <v>10</v>
      </c>
      <c r="M8" s="333">
        <v>11</v>
      </c>
      <c r="N8" s="334">
        <v>12</v>
      </c>
      <c r="O8" s="333">
        <v>13</v>
      </c>
      <c r="P8" s="334">
        <v>14</v>
      </c>
      <c r="Q8" s="333">
        <v>15</v>
      </c>
      <c r="R8" s="334">
        <v>16</v>
      </c>
      <c r="S8" s="333">
        <v>17</v>
      </c>
      <c r="T8" s="334">
        <v>18</v>
      </c>
      <c r="U8" s="333">
        <v>19</v>
      </c>
      <c r="V8" s="334">
        <v>20</v>
      </c>
      <c r="W8" s="333">
        <v>21</v>
      </c>
    </row>
    <row r="9" spans="1:23">
      <c r="A9" s="324" t="s">
        <v>0</v>
      </c>
      <c r="B9" s="325" t="s">
        <v>212</v>
      </c>
      <c r="C9" s="326">
        <v>4</v>
      </c>
      <c r="D9" s="326">
        <v>0</v>
      </c>
      <c r="E9" s="687">
        <v>4</v>
      </c>
      <c r="F9" s="326">
        <v>0</v>
      </c>
      <c r="G9" s="326">
        <v>4</v>
      </c>
      <c r="H9" s="326">
        <v>4</v>
      </c>
      <c r="I9" s="326">
        <v>0</v>
      </c>
      <c r="J9" s="326">
        <v>0</v>
      </c>
      <c r="K9" s="326">
        <v>0</v>
      </c>
      <c r="L9" s="326">
        <v>1</v>
      </c>
      <c r="M9" s="326">
        <v>0</v>
      </c>
      <c r="N9" s="326">
        <v>0</v>
      </c>
      <c r="O9" s="326">
        <v>1</v>
      </c>
      <c r="P9" s="326">
        <v>2</v>
      </c>
      <c r="Q9" s="326">
        <v>0</v>
      </c>
      <c r="R9" s="687">
        <v>4</v>
      </c>
      <c r="S9" s="326">
        <v>1</v>
      </c>
      <c r="T9" s="326">
        <v>0</v>
      </c>
      <c r="U9" s="326">
        <v>0</v>
      </c>
      <c r="V9" s="326">
        <v>3</v>
      </c>
      <c r="W9" s="326">
        <v>0</v>
      </c>
    </row>
    <row r="10" spans="1:23">
      <c r="A10" s="324" t="s">
        <v>1</v>
      </c>
      <c r="B10" s="325" t="s">
        <v>213</v>
      </c>
      <c r="C10" s="326">
        <v>0</v>
      </c>
      <c r="D10" s="326">
        <v>0</v>
      </c>
      <c r="E10" s="687">
        <v>0</v>
      </c>
      <c r="F10" s="326">
        <v>0</v>
      </c>
      <c r="G10" s="326">
        <v>0</v>
      </c>
      <c r="H10" s="326">
        <v>0</v>
      </c>
      <c r="I10" s="326">
        <v>0</v>
      </c>
      <c r="J10" s="326">
        <v>0</v>
      </c>
      <c r="K10" s="326">
        <v>0</v>
      </c>
      <c r="L10" s="326">
        <v>0</v>
      </c>
      <c r="M10" s="326">
        <v>0</v>
      </c>
      <c r="N10" s="326">
        <v>0</v>
      </c>
      <c r="O10" s="326">
        <v>0</v>
      </c>
      <c r="P10" s="326">
        <v>0</v>
      </c>
      <c r="Q10" s="326">
        <v>0</v>
      </c>
      <c r="R10" s="687">
        <v>0</v>
      </c>
      <c r="S10" s="326">
        <v>0</v>
      </c>
      <c r="T10" s="326">
        <v>0</v>
      </c>
      <c r="U10" s="326">
        <v>0</v>
      </c>
      <c r="V10" s="326">
        <v>0</v>
      </c>
      <c r="W10" s="326">
        <v>0</v>
      </c>
    </row>
    <row r="11" spans="1:23" s="662" customFormat="1">
      <c r="A11" s="681">
        <v>1</v>
      </c>
      <c r="B11" s="682" t="s">
        <v>214</v>
      </c>
      <c r="C11" s="683"/>
      <c r="D11" s="683"/>
      <c r="E11" s="683"/>
      <c r="F11" s="683"/>
      <c r="G11" s="683"/>
      <c r="H11" s="329"/>
      <c r="I11" s="683"/>
      <c r="J11" s="683"/>
      <c r="K11" s="683"/>
      <c r="L11" s="683"/>
      <c r="M11" s="683"/>
      <c r="N11" s="683"/>
      <c r="O11" s="683"/>
      <c r="P11" s="683"/>
      <c r="Q11" s="683"/>
      <c r="R11" s="683"/>
      <c r="S11" s="683"/>
      <c r="T11" s="683"/>
      <c r="U11" s="683"/>
      <c r="V11" s="683"/>
      <c r="W11" s="683"/>
    </row>
    <row r="12" spans="1:23" ht="15.75" customHeight="1">
      <c r="A12" s="327" t="s">
        <v>15</v>
      </c>
      <c r="B12" s="328" t="s">
        <v>215</v>
      </c>
      <c r="C12" s="329">
        <v>2</v>
      </c>
      <c r="D12" s="329"/>
      <c r="E12" s="687">
        <v>2</v>
      </c>
      <c r="F12" s="329">
        <v>0</v>
      </c>
      <c r="G12" s="329">
        <v>2</v>
      </c>
      <c r="H12" s="326">
        <v>2</v>
      </c>
      <c r="I12" s="329">
        <v>0</v>
      </c>
      <c r="J12" s="329">
        <v>0</v>
      </c>
      <c r="K12" s="329">
        <v>0</v>
      </c>
      <c r="L12" s="329">
        <v>0</v>
      </c>
      <c r="M12" s="329">
        <v>0</v>
      </c>
      <c r="N12" s="329">
        <v>0</v>
      </c>
      <c r="O12" s="329">
        <v>0</v>
      </c>
      <c r="P12" s="329">
        <v>2</v>
      </c>
      <c r="Q12" s="329">
        <v>0</v>
      </c>
      <c r="R12" s="687">
        <v>2</v>
      </c>
      <c r="S12" s="329">
        <v>0</v>
      </c>
      <c r="T12" s="329">
        <v>0</v>
      </c>
      <c r="U12" s="329">
        <v>0</v>
      </c>
      <c r="V12" s="329">
        <v>2</v>
      </c>
      <c r="W12" s="329">
        <v>0</v>
      </c>
    </row>
    <row r="13" spans="1:23" ht="15.75" customHeight="1">
      <c r="A13" s="327" t="s">
        <v>16</v>
      </c>
      <c r="B13" s="328" t="s">
        <v>216</v>
      </c>
      <c r="C13" s="329">
        <v>0</v>
      </c>
      <c r="D13" s="329"/>
      <c r="E13" s="687">
        <v>0</v>
      </c>
      <c r="F13" s="329">
        <v>0</v>
      </c>
      <c r="G13" s="329">
        <v>0</v>
      </c>
      <c r="H13" s="326">
        <v>0</v>
      </c>
      <c r="I13" s="329">
        <v>0</v>
      </c>
      <c r="J13" s="329">
        <v>0</v>
      </c>
      <c r="K13" s="329">
        <v>0</v>
      </c>
      <c r="L13" s="329">
        <v>0</v>
      </c>
      <c r="M13" s="329">
        <v>0</v>
      </c>
      <c r="N13" s="329">
        <v>0</v>
      </c>
      <c r="O13" s="329">
        <v>0</v>
      </c>
      <c r="P13" s="329">
        <v>0</v>
      </c>
      <c r="Q13" s="329">
        <v>0</v>
      </c>
      <c r="R13" s="687">
        <v>0</v>
      </c>
      <c r="S13" s="329">
        <v>0</v>
      </c>
      <c r="T13" s="329">
        <v>0</v>
      </c>
      <c r="U13" s="329">
        <v>0</v>
      </c>
      <c r="V13" s="329">
        <v>0</v>
      </c>
      <c r="W13" s="329">
        <v>0</v>
      </c>
    </row>
    <row r="14" spans="1:23" s="662" customFormat="1">
      <c r="A14" s="684">
        <v>2</v>
      </c>
      <c r="B14" s="682" t="s">
        <v>8</v>
      </c>
      <c r="C14" s="683"/>
      <c r="D14" s="683"/>
      <c r="E14" s="683"/>
      <c r="F14" s="683"/>
      <c r="G14" s="683"/>
      <c r="H14" s="329"/>
      <c r="I14" s="683"/>
      <c r="J14" s="683"/>
      <c r="K14" s="683"/>
      <c r="L14" s="683"/>
      <c r="M14" s="683"/>
      <c r="N14" s="683"/>
      <c r="O14" s="683"/>
      <c r="P14" s="683"/>
      <c r="Q14" s="683"/>
      <c r="R14" s="683"/>
      <c r="S14" s="683"/>
      <c r="T14" s="683"/>
      <c r="U14" s="683"/>
      <c r="V14" s="683"/>
      <c r="W14" s="683"/>
    </row>
    <row r="15" spans="1:23" ht="17.25" customHeight="1">
      <c r="A15" s="327" t="s">
        <v>17</v>
      </c>
      <c r="B15" s="328" t="s">
        <v>215</v>
      </c>
      <c r="C15" s="326">
        <v>2</v>
      </c>
      <c r="D15" s="326">
        <v>0</v>
      </c>
      <c r="E15" s="687">
        <v>2</v>
      </c>
      <c r="F15" s="326">
        <v>0</v>
      </c>
      <c r="G15" s="326">
        <v>2</v>
      </c>
      <c r="H15" s="326">
        <v>2</v>
      </c>
      <c r="I15" s="326">
        <v>0</v>
      </c>
      <c r="J15" s="326">
        <v>0</v>
      </c>
      <c r="K15" s="326">
        <v>0</v>
      </c>
      <c r="L15" s="326">
        <v>1</v>
      </c>
      <c r="M15" s="326">
        <v>0</v>
      </c>
      <c r="N15" s="326">
        <v>0</v>
      </c>
      <c r="O15" s="326">
        <v>1</v>
      </c>
      <c r="P15" s="326">
        <v>0</v>
      </c>
      <c r="Q15" s="326">
        <v>0</v>
      </c>
      <c r="R15" s="687">
        <v>2</v>
      </c>
      <c r="S15" s="326">
        <v>1</v>
      </c>
      <c r="T15" s="326">
        <v>0</v>
      </c>
      <c r="U15" s="326">
        <v>0</v>
      </c>
      <c r="V15" s="326">
        <v>1</v>
      </c>
      <c r="W15" s="326">
        <v>0</v>
      </c>
    </row>
    <row r="16" spans="1:23">
      <c r="A16" s="327" t="s">
        <v>18</v>
      </c>
      <c r="B16" s="328" t="s">
        <v>216</v>
      </c>
      <c r="C16" s="326">
        <v>0</v>
      </c>
      <c r="D16" s="326">
        <v>0</v>
      </c>
      <c r="E16" s="687">
        <v>0</v>
      </c>
      <c r="F16" s="326">
        <v>0</v>
      </c>
      <c r="G16" s="326">
        <v>0</v>
      </c>
      <c r="H16" s="326">
        <v>0</v>
      </c>
      <c r="I16" s="326">
        <v>0</v>
      </c>
      <c r="J16" s="326">
        <v>0</v>
      </c>
      <c r="K16" s="326">
        <v>0</v>
      </c>
      <c r="L16" s="326">
        <v>0</v>
      </c>
      <c r="M16" s="326">
        <v>0</v>
      </c>
      <c r="N16" s="326">
        <v>0</v>
      </c>
      <c r="O16" s="326">
        <v>0</v>
      </c>
      <c r="P16" s="326">
        <v>0</v>
      </c>
      <c r="Q16" s="326">
        <v>0</v>
      </c>
      <c r="R16" s="687">
        <v>0</v>
      </c>
      <c r="S16" s="326">
        <v>0</v>
      </c>
      <c r="T16" s="326">
        <v>0</v>
      </c>
      <c r="U16" s="326">
        <v>0</v>
      </c>
      <c r="V16" s="326">
        <v>0</v>
      </c>
      <c r="W16" s="326">
        <v>0</v>
      </c>
    </row>
    <row r="17" spans="1:23" s="662" customFormat="1">
      <c r="A17" s="692" t="s">
        <v>217</v>
      </c>
      <c r="B17" s="682" t="s">
        <v>396</v>
      </c>
      <c r="C17" s="683"/>
      <c r="D17" s="683"/>
      <c r="E17" s="683"/>
      <c r="F17" s="683"/>
      <c r="G17" s="683"/>
      <c r="H17" s="683"/>
      <c r="I17" s="683"/>
      <c r="J17" s="683"/>
      <c r="K17" s="683"/>
      <c r="L17" s="683"/>
      <c r="M17" s="683"/>
      <c r="N17" s="683"/>
      <c r="O17" s="683"/>
      <c r="P17" s="683"/>
      <c r="Q17" s="683"/>
      <c r="R17" s="683"/>
      <c r="S17" s="683"/>
      <c r="T17" s="683"/>
      <c r="U17" s="683"/>
      <c r="V17" s="683"/>
      <c r="W17" s="683"/>
    </row>
    <row r="18" spans="1:23">
      <c r="A18" s="330" t="s">
        <v>218</v>
      </c>
      <c r="B18" s="328" t="s">
        <v>215</v>
      </c>
      <c r="C18" s="329">
        <v>1</v>
      </c>
      <c r="D18" s="329"/>
      <c r="E18" s="687">
        <v>1</v>
      </c>
      <c r="F18" s="329">
        <v>0</v>
      </c>
      <c r="G18" s="329">
        <v>1</v>
      </c>
      <c r="H18" s="326">
        <v>1</v>
      </c>
      <c r="I18" s="329">
        <v>0</v>
      </c>
      <c r="J18" s="329">
        <v>0</v>
      </c>
      <c r="K18" s="329">
        <v>0</v>
      </c>
      <c r="L18" s="329">
        <v>1</v>
      </c>
      <c r="M18" s="329">
        <v>0</v>
      </c>
      <c r="N18" s="329">
        <v>0</v>
      </c>
      <c r="O18" s="329">
        <v>0</v>
      </c>
      <c r="P18" s="329">
        <v>0</v>
      </c>
      <c r="Q18" s="329">
        <v>0</v>
      </c>
      <c r="R18" s="687">
        <v>1</v>
      </c>
      <c r="S18" s="329">
        <v>0</v>
      </c>
      <c r="T18" s="329">
        <v>0</v>
      </c>
      <c r="U18" s="329">
        <v>0</v>
      </c>
      <c r="V18" s="329">
        <v>1</v>
      </c>
      <c r="W18" s="329">
        <v>0</v>
      </c>
    </row>
    <row r="19" spans="1:23">
      <c r="A19" s="330" t="s">
        <v>219</v>
      </c>
      <c r="B19" s="328" t="s">
        <v>216</v>
      </c>
      <c r="C19" s="329">
        <v>0</v>
      </c>
      <c r="D19" s="329"/>
      <c r="E19" s="687">
        <v>0</v>
      </c>
      <c r="F19" s="329">
        <v>0</v>
      </c>
      <c r="G19" s="329">
        <v>0</v>
      </c>
      <c r="H19" s="326">
        <v>0</v>
      </c>
      <c r="I19" s="329">
        <v>0</v>
      </c>
      <c r="J19" s="329">
        <v>0</v>
      </c>
      <c r="K19" s="329">
        <v>0</v>
      </c>
      <c r="L19" s="329">
        <v>0</v>
      </c>
      <c r="M19" s="329">
        <v>0</v>
      </c>
      <c r="N19" s="329">
        <v>0</v>
      </c>
      <c r="O19" s="329">
        <v>0</v>
      </c>
      <c r="P19" s="329">
        <v>0</v>
      </c>
      <c r="Q19" s="329">
        <v>0</v>
      </c>
      <c r="R19" s="687">
        <v>0</v>
      </c>
      <c r="S19" s="329">
        <v>0</v>
      </c>
      <c r="T19" s="329">
        <v>0</v>
      </c>
      <c r="U19" s="329">
        <v>0</v>
      </c>
      <c r="V19" s="329">
        <v>0</v>
      </c>
      <c r="W19" s="329">
        <v>0</v>
      </c>
    </row>
    <row r="20" spans="1:23" s="6" customFormat="1">
      <c r="A20" s="690" t="s">
        <v>397</v>
      </c>
      <c r="B20" s="691" t="s">
        <v>390</v>
      </c>
      <c r="C20" s="329"/>
      <c r="D20" s="329"/>
      <c r="E20" s="329"/>
      <c r="F20" s="329"/>
      <c r="G20" s="329"/>
      <c r="H20" s="329"/>
      <c r="I20" s="329"/>
      <c r="J20" s="329"/>
      <c r="K20" s="329"/>
      <c r="L20" s="329"/>
      <c r="M20" s="329"/>
      <c r="N20" s="329"/>
      <c r="O20" s="329"/>
      <c r="P20" s="329"/>
      <c r="Q20" s="329"/>
      <c r="R20" s="683"/>
      <c r="S20" s="329"/>
      <c r="T20" s="329"/>
      <c r="U20" s="329"/>
      <c r="V20" s="329"/>
      <c r="W20" s="329"/>
    </row>
    <row r="21" spans="1:23">
      <c r="A21" s="330" t="s">
        <v>218</v>
      </c>
      <c r="B21" s="328" t="s">
        <v>215</v>
      </c>
      <c r="C21" s="329">
        <v>1</v>
      </c>
      <c r="D21" s="329"/>
      <c r="E21" s="687">
        <v>1</v>
      </c>
      <c r="F21" s="329"/>
      <c r="G21" s="329">
        <v>1</v>
      </c>
      <c r="H21" s="326">
        <v>1</v>
      </c>
      <c r="I21" s="329"/>
      <c r="J21" s="329"/>
      <c r="K21" s="329"/>
      <c r="L21" s="329"/>
      <c r="M21" s="329"/>
      <c r="N21" s="329"/>
      <c r="O21" s="329">
        <v>1</v>
      </c>
      <c r="P21" s="329"/>
      <c r="Q21" s="329"/>
      <c r="R21" s="687">
        <v>1</v>
      </c>
      <c r="S21" s="329">
        <v>1</v>
      </c>
      <c r="T21" s="329"/>
      <c r="U21" s="329"/>
      <c r="V21" s="329"/>
      <c r="W21" s="329"/>
    </row>
    <row r="22" spans="1:23">
      <c r="A22" s="330" t="s">
        <v>219</v>
      </c>
      <c r="B22" s="328" t="s">
        <v>216</v>
      </c>
      <c r="C22" s="329"/>
      <c r="D22" s="329"/>
      <c r="E22" s="687">
        <v>0</v>
      </c>
      <c r="F22" s="329"/>
      <c r="G22" s="329"/>
      <c r="H22" s="326">
        <v>0</v>
      </c>
      <c r="I22" s="329"/>
      <c r="J22" s="329"/>
      <c r="K22" s="329"/>
      <c r="L22" s="329"/>
      <c r="M22" s="329"/>
      <c r="N22" s="329"/>
      <c r="O22" s="329"/>
      <c r="P22" s="329"/>
      <c r="Q22" s="329"/>
      <c r="R22" s="687">
        <v>0</v>
      </c>
      <c r="S22" s="329"/>
      <c r="T22" s="329"/>
      <c r="U22" s="329"/>
      <c r="V22" s="329"/>
      <c r="W22" s="329"/>
    </row>
    <row r="23" spans="1:23" ht="4.5" customHeight="1">
      <c r="A23" s="307"/>
      <c r="B23" s="308"/>
      <c r="C23" s="311"/>
      <c r="D23" s="311"/>
      <c r="E23" s="688"/>
      <c r="F23" s="311"/>
      <c r="G23" s="311"/>
      <c r="H23" s="311"/>
      <c r="I23" s="311"/>
      <c r="J23" s="311"/>
      <c r="K23" s="311"/>
      <c r="L23" s="311"/>
      <c r="M23" s="311"/>
      <c r="N23" s="311"/>
      <c r="O23" s="311"/>
      <c r="P23" s="311"/>
      <c r="Q23" s="311"/>
      <c r="R23" s="311"/>
      <c r="S23" s="311"/>
      <c r="T23" s="311"/>
      <c r="U23" s="311"/>
      <c r="V23" s="311"/>
      <c r="W23" s="311"/>
    </row>
    <row r="24" spans="1:23" ht="16.5">
      <c r="A24" s="309"/>
      <c r="B24" s="549" t="str">
        <f>TT!C7</f>
        <v>Kon Tum, ngày     tháng 06 năm 2021</v>
      </c>
      <c r="C24" s="549"/>
      <c r="D24" s="549"/>
      <c r="E24" s="549"/>
      <c r="F24" s="549"/>
      <c r="G24" s="549"/>
      <c r="H24" s="310"/>
      <c r="I24" s="310"/>
      <c r="J24" s="310"/>
      <c r="K24" s="232"/>
      <c r="L24" s="233"/>
      <c r="M24" s="233"/>
      <c r="N24" s="232"/>
      <c r="O24" s="233"/>
      <c r="P24" s="580" t="str">
        <f>B24</f>
        <v>Kon Tum, ngày     tháng 06 năm 2021</v>
      </c>
      <c r="Q24" s="580"/>
      <c r="R24" s="580"/>
      <c r="S24" s="580"/>
      <c r="T24" s="580"/>
      <c r="U24" s="580"/>
      <c r="V24" s="580"/>
      <c r="W24" s="175"/>
    </row>
    <row r="25" spans="1:23" ht="16.5">
      <c r="A25" s="118"/>
      <c r="B25" s="539" t="str">
        <f>TT!A6</f>
        <v>NGƯỜI LẬP BIỂU</v>
      </c>
      <c r="C25" s="539"/>
      <c r="D25" s="539"/>
      <c r="E25" s="539"/>
      <c r="F25" s="539"/>
      <c r="G25" s="539"/>
      <c r="H25" s="226"/>
      <c r="I25" s="226"/>
      <c r="J25" s="226"/>
      <c r="K25" s="234"/>
      <c r="L25" s="234"/>
      <c r="M25" s="234"/>
      <c r="N25" s="235"/>
      <c r="O25" s="231"/>
      <c r="P25" s="581" t="str">
        <f>TT!C5</f>
        <v>CỤC TRƯỞNG</v>
      </c>
      <c r="Q25" s="581"/>
      <c r="R25" s="581"/>
      <c r="S25" s="581"/>
      <c r="T25" s="581"/>
      <c r="U25" s="581"/>
      <c r="V25" s="581"/>
      <c r="W25" s="231"/>
    </row>
    <row r="26" spans="1:23" ht="16.5">
      <c r="B26" s="217"/>
      <c r="C26" s="217"/>
      <c r="D26" s="218"/>
      <c r="E26" s="689"/>
      <c r="F26" s="218"/>
      <c r="G26" s="217"/>
      <c r="H26" s="217"/>
      <c r="I26" s="217"/>
      <c r="J26" s="217"/>
      <c r="K26" s="218"/>
      <c r="L26" s="218"/>
      <c r="M26" s="218"/>
      <c r="N26" s="218"/>
      <c r="O26" s="218"/>
      <c r="P26" s="236"/>
      <c r="Q26" s="236"/>
      <c r="R26" s="236"/>
      <c r="S26" s="236"/>
      <c r="T26" s="236"/>
      <c r="U26" s="236"/>
      <c r="V26" s="236"/>
    </row>
    <row r="27" spans="1:23" ht="16.5">
      <c r="B27" s="217"/>
      <c r="C27" s="217"/>
      <c r="D27" s="218"/>
      <c r="E27" s="689"/>
      <c r="F27" s="218"/>
      <c r="G27" s="217"/>
      <c r="H27" s="217"/>
      <c r="I27" s="217"/>
      <c r="J27" s="217"/>
      <c r="K27" s="218"/>
      <c r="L27" s="218"/>
      <c r="M27" s="218"/>
      <c r="N27" s="218"/>
      <c r="O27" s="218"/>
      <c r="P27" s="236"/>
      <c r="Q27" s="236"/>
      <c r="R27" s="236"/>
      <c r="S27" s="236"/>
      <c r="T27" s="236"/>
      <c r="U27" s="236"/>
      <c r="V27" s="236"/>
    </row>
    <row r="28" spans="1:23" ht="16.5">
      <c r="B28" s="217"/>
      <c r="C28" s="217"/>
      <c r="D28" s="218"/>
      <c r="E28" s="689"/>
      <c r="F28" s="218"/>
      <c r="G28" s="217"/>
      <c r="H28" s="217"/>
      <c r="I28" s="217"/>
      <c r="J28" s="217"/>
      <c r="K28" s="218"/>
      <c r="L28" s="218"/>
      <c r="M28" s="218"/>
      <c r="N28" s="218"/>
      <c r="O28" s="218"/>
      <c r="P28" s="236"/>
      <c r="Q28" s="236"/>
      <c r="R28" s="236"/>
      <c r="S28" s="236"/>
      <c r="T28" s="236"/>
      <c r="U28" s="236"/>
      <c r="V28" s="236"/>
    </row>
    <row r="29" spans="1:23" ht="16.5">
      <c r="B29" s="217"/>
      <c r="C29" s="217"/>
      <c r="D29" s="218"/>
      <c r="E29" s="689"/>
      <c r="F29" s="218"/>
      <c r="G29" s="217"/>
      <c r="H29" s="217"/>
      <c r="I29" s="217"/>
      <c r="J29" s="217"/>
      <c r="K29" s="218"/>
      <c r="L29" s="218"/>
      <c r="M29" s="218"/>
      <c r="N29" s="218"/>
      <c r="O29" s="218"/>
      <c r="P29" s="236"/>
      <c r="Q29" s="236"/>
      <c r="R29" s="236"/>
      <c r="S29" s="236"/>
      <c r="T29" s="236"/>
      <c r="U29" s="236"/>
      <c r="V29" s="236"/>
    </row>
    <row r="30" spans="1:23" ht="16.5">
      <c r="B30" s="540" t="str">
        <f>TT!C6</f>
        <v>PHẠM ANH VŨ</v>
      </c>
      <c r="C30" s="540"/>
      <c r="D30" s="540"/>
      <c r="E30" s="540"/>
      <c r="F30" s="540"/>
      <c r="G30" s="540"/>
      <c r="H30" s="227"/>
      <c r="I30" s="227"/>
      <c r="J30" s="227"/>
      <c r="K30" s="218"/>
      <c r="L30" s="218"/>
      <c r="M30" s="218"/>
      <c r="N30" s="218"/>
      <c r="O30" s="218"/>
      <c r="P30" s="582" t="str">
        <f>TT!C3</f>
        <v>CAO MINH HOÀNG TÙNG</v>
      </c>
      <c r="Q30" s="582"/>
      <c r="R30" s="582"/>
      <c r="S30" s="582"/>
      <c r="T30" s="582"/>
      <c r="U30" s="582"/>
      <c r="V30" s="582"/>
    </row>
  </sheetData>
  <sheetProtection formatCells="0" selectLockedCells="1"/>
  <protectedRanges>
    <protectedRange sqref="C9:W10 E12:E13 H12:H13 R12:R13 E18:E19 H18:H19 R18:R19 C15:W16" name="Range1"/>
  </protectedRanges>
  <mergeCells count="34">
    <mergeCell ref="B24:G24"/>
    <mergeCell ref="P24:V24"/>
    <mergeCell ref="B25:G25"/>
    <mergeCell ref="P25:V25"/>
    <mergeCell ref="B30:G30"/>
    <mergeCell ref="P30:V30"/>
    <mergeCell ref="R3:W3"/>
    <mergeCell ref="E4:G5"/>
    <mergeCell ref="H4:Q4"/>
    <mergeCell ref="R4:R7"/>
    <mergeCell ref="S4:W4"/>
    <mergeCell ref="H5:H7"/>
    <mergeCell ref="I5:P5"/>
    <mergeCell ref="A3:A7"/>
    <mergeCell ref="B3:B7"/>
    <mergeCell ref="C3:C7"/>
    <mergeCell ref="D3:D7"/>
    <mergeCell ref="E3:Q3"/>
    <mergeCell ref="A1:E1"/>
    <mergeCell ref="R1:W1"/>
    <mergeCell ref="P6:P7"/>
    <mergeCell ref="E6:E7"/>
    <mergeCell ref="F6:G6"/>
    <mergeCell ref="I6:K6"/>
    <mergeCell ref="L6:N6"/>
    <mergeCell ref="O6:O7"/>
    <mergeCell ref="Q5:Q7"/>
    <mergeCell ref="R2:W2"/>
    <mergeCell ref="S5:S7"/>
    <mergeCell ref="T5:T7"/>
    <mergeCell ref="U5:U7"/>
    <mergeCell ref="V5:V7"/>
    <mergeCell ref="W5:W7"/>
    <mergeCell ref="F1:Q1"/>
  </mergeCells>
  <pageMargins left="0.33" right="0.31496062992126" top="0.42" bottom="0.39" header="0.31496062992126" footer="0.31496062992126"/>
  <pageSetup paperSize="9" scale="8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0070C0"/>
  </sheetPr>
  <dimension ref="A1:U26"/>
  <sheetViews>
    <sheetView topLeftCell="A6" zoomScaleNormal="100" zoomScaleSheetLayoutView="100" workbookViewId="0">
      <selection activeCell="J19" sqref="J19"/>
    </sheetView>
  </sheetViews>
  <sheetFormatPr defaultRowHeight="15.75"/>
  <cols>
    <col min="1" max="1" width="3.875" customWidth="1"/>
    <col min="2" max="2" width="25.375" customWidth="1"/>
    <col min="3" max="3" width="5.25" style="114" bestFit="1" customWidth="1"/>
    <col min="4" max="4" width="6" style="114" customWidth="1"/>
    <col min="5" max="5" width="4.625" style="114" bestFit="1" customWidth="1"/>
    <col min="6" max="6" width="5.625" style="114" bestFit="1" customWidth="1"/>
    <col min="7" max="7" width="5.5" style="114" customWidth="1"/>
    <col min="8" max="8" width="4.625" style="114" bestFit="1" customWidth="1"/>
    <col min="9" max="9" width="5.25" style="114" bestFit="1" customWidth="1"/>
    <col min="10" max="10" width="6.125" style="114" bestFit="1" customWidth="1"/>
    <col min="11" max="11" width="4.625" style="114" bestFit="1" customWidth="1"/>
    <col min="12" max="12" width="5.75" style="114" bestFit="1" customWidth="1"/>
    <col min="13" max="13" width="6.625" style="114" bestFit="1" customWidth="1"/>
    <col min="14" max="14" width="5" style="114" bestFit="1" customWidth="1"/>
    <col min="15" max="15" width="6.375" style="114" bestFit="1" customWidth="1"/>
    <col min="16" max="16" width="5.75" style="114" bestFit="1" customWidth="1"/>
    <col min="17" max="17" width="6.25" style="114" customWidth="1"/>
    <col min="18" max="18" width="7.375" style="114" customWidth="1"/>
    <col min="19" max="19" width="6.125" style="114" customWidth="1"/>
    <col min="20" max="20" width="6.5" style="114" customWidth="1"/>
    <col min="21" max="21" width="8.375" style="114" customWidth="1"/>
  </cols>
  <sheetData>
    <row r="1" spans="1:21" ht="66" customHeight="1">
      <c r="A1" s="454" t="s">
        <v>324</v>
      </c>
      <c r="B1" s="454"/>
      <c r="C1" s="454"/>
      <c r="D1" s="454"/>
      <c r="E1" s="312"/>
      <c r="F1" s="381" t="s">
        <v>398</v>
      </c>
      <c r="G1" s="381"/>
      <c r="H1" s="381"/>
      <c r="I1" s="381"/>
      <c r="J1" s="381"/>
      <c r="K1" s="381"/>
      <c r="L1" s="381"/>
      <c r="M1" s="381"/>
      <c r="N1" s="381"/>
      <c r="O1" s="381"/>
      <c r="P1" s="381"/>
      <c r="Q1" s="394" t="str">
        <f>TT!C2</f>
        <v>Đơn vị  báo cáo: CỤC THADS TỈNH KON TUM
Đơn vị nhận báo cáo: BAN PHÁP CHẾ HĐND TỈNH KON TUM</v>
      </c>
      <c r="R1" s="394"/>
      <c r="S1" s="394"/>
      <c r="T1" s="394"/>
      <c r="U1" s="394"/>
    </row>
    <row r="2" spans="1:21">
      <c r="Q2" s="566" t="s">
        <v>220</v>
      </c>
      <c r="R2" s="566"/>
      <c r="S2" s="566"/>
      <c r="T2" s="566"/>
      <c r="U2" s="566"/>
    </row>
    <row r="3" spans="1:21">
      <c r="A3" s="583" t="s">
        <v>136</v>
      </c>
      <c r="B3" s="583" t="s">
        <v>157</v>
      </c>
      <c r="C3" s="586" t="s">
        <v>221</v>
      </c>
      <c r="D3" s="586"/>
      <c r="E3" s="586"/>
      <c r="F3" s="586" t="s">
        <v>222</v>
      </c>
      <c r="G3" s="586"/>
      <c r="H3" s="586"/>
      <c r="I3" s="586" t="s">
        <v>223</v>
      </c>
      <c r="J3" s="586"/>
      <c r="K3" s="586"/>
      <c r="L3" s="586" t="s">
        <v>224</v>
      </c>
      <c r="M3" s="586"/>
      <c r="N3" s="586"/>
      <c r="O3" s="586"/>
      <c r="P3" s="586"/>
      <c r="Q3" s="586"/>
      <c r="R3" s="586"/>
      <c r="S3" s="586" t="s">
        <v>225</v>
      </c>
      <c r="T3" s="586"/>
      <c r="U3" s="586"/>
    </row>
    <row r="4" spans="1:21">
      <c r="A4" s="585"/>
      <c r="B4" s="585"/>
      <c r="C4" s="586"/>
      <c r="D4" s="586"/>
      <c r="E4" s="586"/>
      <c r="F4" s="586"/>
      <c r="G4" s="586"/>
      <c r="H4" s="586"/>
      <c r="I4" s="586"/>
      <c r="J4" s="586"/>
      <c r="K4" s="586"/>
      <c r="L4" s="586" t="s">
        <v>226</v>
      </c>
      <c r="M4" s="586"/>
      <c r="N4" s="586"/>
      <c r="O4" s="586"/>
      <c r="P4" s="586" t="s">
        <v>227</v>
      </c>
      <c r="Q4" s="586"/>
      <c r="R4" s="586"/>
      <c r="S4" s="586"/>
      <c r="T4" s="586"/>
      <c r="U4" s="586"/>
    </row>
    <row r="5" spans="1:21">
      <c r="A5" s="585"/>
      <c r="B5" s="585"/>
      <c r="C5" s="586"/>
      <c r="D5" s="586"/>
      <c r="E5" s="586"/>
      <c r="F5" s="586"/>
      <c r="G5" s="586"/>
      <c r="H5" s="586"/>
      <c r="I5" s="586"/>
      <c r="J5" s="586"/>
      <c r="K5" s="586"/>
      <c r="L5" s="583" t="s">
        <v>12</v>
      </c>
      <c r="M5" s="586" t="s">
        <v>4</v>
      </c>
      <c r="N5" s="586"/>
      <c r="O5" s="586"/>
      <c r="P5" s="583" t="s">
        <v>12</v>
      </c>
      <c r="Q5" s="586" t="s">
        <v>4</v>
      </c>
      <c r="R5" s="586"/>
      <c r="S5" s="586"/>
      <c r="T5" s="586"/>
      <c r="U5" s="586"/>
    </row>
    <row r="6" spans="1:21">
      <c r="A6" s="585"/>
      <c r="B6" s="585"/>
      <c r="C6" s="583" t="s">
        <v>228</v>
      </c>
      <c r="D6" s="583" t="s">
        <v>229</v>
      </c>
      <c r="E6" s="583" t="s">
        <v>230</v>
      </c>
      <c r="F6" s="583" t="s">
        <v>231</v>
      </c>
      <c r="G6" s="583" t="s">
        <v>229</v>
      </c>
      <c r="H6" s="583" t="s">
        <v>230</v>
      </c>
      <c r="I6" s="583" t="s">
        <v>228</v>
      </c>
      <c r="J6" s="583" t="s">
        <v>229</v>
      </c>
      <c r="K6" s="583" t="s">
        <v>230</v>
      </c>
      <c r="L6" s="585"/>
      <c r="M6" s="583" t="s">
        <v>215</v>
      </c>
      <c r="N6" s="583" t="s">
        <v>216</v>
      </c>
      <c r="O6" s="583" t="s">
        <v>232</v>
      </c>
      <c r="P6" s="585"/>
      <c r="Q6" s="583" t="s">
        <v>233</v>
      </c>
      <c r="R6" s="583" t="s">
        <v>234</v>
      </c>
      <c r="S6" s="583" t="s">
        <v>12</v>
      </c>
      <c r="T6" s="583" t="s">
        <v>235</v>
      </c>
      <c r="U6" s="583" t="s">
        <v>198</v>
      </c>
    </row>
    <row r="7" spans="1:21" ht="34.5" customHeight="1">
      <c r="A7" s="584"/>
      <c r="B7" s="584"/>
      <c r="C7" s="584"/>
      <c r="D7" s="584"/>
      <c r="E7" s="584"/>
      <c r="F7" s="584"/>
      <c r="G7" s="584"/>
      <c r="H7" s="584"/>
      <c r="I7" s="584"/>
      <c r="J7" s="584"/>
      <c r="K7" s="584"/>
      <c r="L7" s="584"/>
      <c r="M7" s="584"/>
      <c r="N7" s="584"/>
      <c r="O7" s="584"/>
      <c r="P7" s="584"/>
      <c r="Q7" s="584"/>
      <c r="R7" s="584"/>
      <c r="S7" s="584"/>
      <c r="T7" s="584"/>
      <c r="U7" s="584"/>
    </row>
    <row r="8" spans="1:21">
      <c r="A8" s="589" t="s">
        <v>3</v>
      </c>
      <c r="B8" s="589"/>
      <c r="C8" s="277">
        <v>1</v>
      </c>
      <c r="D8" s="115">
        <v>2</v>
      </c>
      <c r="E8" s="115">
        <v>3</v>
      </c>
      <c r="F8" s="115">
        <v>4</v>
      </c>
      <c r="G8" s="115">
        <v>5</v>
      </c>
      <c r="H8" s="115">
        <v>6</v>
      </c>
      <c r="I8" s="115">
        <v>7</v>
      </c>
      <c r="J8" s="115">
        <v>8</v>
      </c>
      <c r="K8" s="115">
        <v>9</v>
      </c>
      <c r="L8" s="115">
        <v>10</v>
      </c>
      <c r="M8" s="115">
        <v>11</v>
      </c>
      <c r="N8" s="115">
        <v>12</v>
      </c>
      <c r="O8" s="115">
        <v>13</v>
      </c>
      <c r="P8" s="115">
        <v>14</v>
      </c>
      <c r="Q8" s="115">
        <v>15</v>
      </c>
      <c r="R8" s="115">
        <v>16</v>
      </c>
      <c r="S8" s="115">
        <v>17</v>
      </c>
      <c r="T8" s="115">
        <v>18</v>
      </c>
      <c r="U8" s="115">
        <v>19</v>
      </c>
    </row>
    <row r="9" spans="1:21" s="695" customFormat="1">
      <c r="A9" s="693" t="s">
        <v>12</v>
      </c>
      <c r="B9" s="693"/>
      <c r="C9" s="694">
        <f>SUM(C10:C20)</f>
        <v>4</v>
      </c>
      <c r="D9" s="694">
        <f t="shared" ref="D9:E9" si="0">SUM(D10:D20)</f>
        <v>7</v>
      </c>
      <c r="E9" s="694">
        <f t="shared" si="0"/>
        <v>5</v>
      </c>
      <c r="F9" s="694">
        <f t="shared" ref="F9" si="1">SUM(F10:F20)</f>
        <v>0</v>
      </c>
      <c r="G9" s="694">
        <f t="shared" ref="G9" si="2">SUM(G10:G20)</f>
        <v>0</v>
      </c>
      <c r="H9" s="694">
        <f t="shared" ref="H9" si="3">SUM(H10:H20)</f>
        <v>0</v>
      </c>
      <c r="I9" s="694">
        <f t="shared" ref="I9" si="4">SUM(I10:I20)</f>
        <v>4</v>
      </c>
      <c r="J9" s="694">
        <f t="shared" ref="J9" si="5">SUM(J10:J20)</f>
        <v>7</v>
      </c>
      <c r="K9" s="694">
        <f t="shared" ref="K9" si="6">SUM(K10:K20)</f>
        <v>5</v>
      </c>
      <c r="L9" s="694">
        <f>IF((SUM(M9:O9)=E9),SUM(M9:O9),"Sai rồi")</f>
        <v>5</v>
      </c>
      <c r="M9" s="694">
        <f t="shared" ref="M9" si="7">SUM(M10:M20)</f>
        <v>4</v>
      </c>
      <c r="N9" s="694">
        <f t="shared" ref="N9" si="8">SUM(N10:N20)</f>
        <v>0</v>
      </c>
      <c r="O9" s="694">
        <f t="shared" ref="O9" si="9">SUM(O10:O20)</f>
        <v>1</v>
      </c>
      <c r="P9" s="694">
        <f>IF((SUM(Q9:R9)=L9),SUM(Q9:R9),"Sai rồi")</f>
        <v>5</v>
      </c>
      <c r="Q9" s="694">
        <f t="shared" ref="Q9" si="10">SUM(Q10:Q20)</f>
        <v>5</v>
      </c>
      <c r="R9" s="694">
        <f t="shared" ref="R9" si="11">SUM(R10:R20)</f>
        <v>0</v>
      </c>
      <c r="S9" s="694">
        <f>IF((SUM(T9:U9)=Q9),SUM(T9:U9),"Sai rồi")</f>
        <v>5</v>
      </c>
      <c r="T9" s="694">
        <f t="shared" ref="T9" si="12">SUM(T10:T20)</f>
        <v>5</v>
      </c>
      <c r="U9" s="694">
        <f t="shared" ref="U9" si="13">SUM(U10:U20)</f>
        <v>0</v>
      </c>
    </row>
    <row r="10" spans="1:21">
      <c r="A10" s="237">
        <v>1</v>
      </c>
      <c r="B10" s="238" t="s">
        <v>236</v>
      </c>
      <c r="C10" s="694">
        <f>I10</f>
        <v>1</v>
      </c>
      <c r="D10" s="694">
        <f>J10</f>
        <v>4</v>
      </c>
      <c r="E10" s="694">
        <f>K10</f>
        <v>2</v>
      </c>
      <c r="F10" s="292"/>
      <c r="G10" s="292"/>
      <c r="H10" s="292"/>
      <c r="I10" s="292">
        <v>1</v>
      </c>
      <c r="J10" s="292">
        <v>4</v>
      </c>
      <c r="K10" s="292">
        <v>2</v>
      </c>
      <c r="L10" s="694">
        <f>IF((SUM(M10:O10)=E10),SUM(M10:O10),"Sai rồi")</f>
        <v>2</v>
      </c>
      <c r="M10" s="292">
        <v>2</v>
      </c>
      <c r="N10" s="292">
        <v>0</v>
      </c>
      <c r="O10" s="292"/>
      <c r="P10" s="694">
        <f t="shared" ref="P10:P20" si="14">IF((SUM(Q10:R10)=L10),SUM(Q10:R10),"Sai rồi")</f>
        <v>2</v>
      </c>
      <c r="Q10" s="292">
        <v>2</v>
      </c>
      <c r="R10" s="292"/>
      <c r="S10" s="694">
        <f t="shared" ref="S10:S20" si="15">IF((SUM(T10:U10)=Q10),SUM(T10:U10),"Sai rồi")</f>
        <v>2</v>
      </c>
      <c r="T10" s="292">
        <v>2</v>
      </c>
      <c r="U10" s="292">
        <f>'[10]PL TCD'!U11</f>
        <v>0</v>
      </c>
    </row>
    <row r="11" spans="1:21">
      <c r="A11" s="237">
        <v>2</v>
      </c>
      <c r="B11" s="223" t="s">
        <v>384</v>
      </c>
      <c r="C11" s="694">
        <f t="shared" ref="C11:C20" si="16">I11</f>
        <v>1</v>
      </c>
      <c r="D11" s="694">
        <f t="shared" ref="D11:D20" si="17">J11</f>
        <v>1</v>
      </c>
      <c r="E11" s="694">
        <f t="shared" ref="E11:E20" si="18">K11</f>
        <v>1</v>
      </c>
      <c r="F11" s="292"/>
      <c r="G11" s="292"/>
      <c r="H11" s="292"/>
      <c r="I11" s="292">
        <v>1</v>
      </c>
      <c r="J11" s="292">
        <v>1</v>
      </c>
      <c r="K11" s="292">
        <v>1</v>
      </c>
      <c r="L11" s="694">
        <f t="shared" ref="L11:L20" si="19">IF((SUM(M11:O11)=E11),SUM(M11:O11),"Sai rồi")</f>
        <v>1</v>
      </c>
      <c r="M11" s="292">
        <v>1</v>
      </c>
      <c r="N11" s="292"/>
      <c r="O11" s="292"/>
      <c r="P11" s="694">
        <f t="shared" si="14"/>
        <v>1</v>
      </c>
      <c r="Q11" s="292">
        <v>1</v>
      </c>
      <c r="R11" s="292"/>
      <c r="S11" s="694">
        <f t="shared" si="15"/>
        <v>1</v>
      </c>
      <c r="T11" s="292">
        <v>1</v>
      </c>
      <c r="U11" s="292">
        <f>'[10]PL TCD'!U12</f>
        <v>0</v>
      </c>
    </row>
    <row r="12" spans="1:21">
      <c r="A12" s="237">
        <v>3</v>
      </c>
      <c r="B12" s="223" t="s">
        <v>385</v>
      </c>
      <c r="C12" s="694">
        <f t="shared" si="16"/>
        <v>0</v>
      </c>
      <c r="D12" s="694">
        <f t="shared" si="17"/>
        <v>0</v>
      </c>
      <c r="E12" s="694">
        <f t="shared" si="18"/>
        <v>0</v>
      </c>
      <c r="F12" s="292"/>
      <c r="G12" s="292"/>
      <c r="H12" s="292"/>
      <c r="I12" s="292"/>
      <c r="J12" s="292"/>
      <c r="K12" s="292"/>
      <c r="L12" s="694">
        <f t="shared" si="19"/>
        <v>0</v>
      </c>
      <c r="M12" s="292"/>
      <c r="N12" s="292"/>
      <c r="O12" s="292"/>
      <c r="P12" s="694">
        <f t="shared" si="14"/>
        <v>0</v>
      </c>
      <c r="Q12" s="292"/>
      <c r="R12" s="292"/>
      <c r="S12" s="694">
        <f t="shared" si="15"/>
        <v>0</v>
      </c>
      <c r="T12" s="292"/>
      <c r="U12" s="292"/>
    </row>
    <row r="13" spans="1:21">
      <c r="A13" s="237">
        <v>4</v>
      </c>
      <c r="B13" s="223" t="s">
        <v>386</v>
      </c>
      <c r="C13" s="694">
        <f t="shared" si="16"/>
        <v>1</v>
      </c>
      <c r="D13" s="694">
        <f t="shared" si="17"/>
        <v>1</v>
      </c>
      <c r="E13" s="694">
        <f t="shared" si="18"/>
        <v>1</v>
      </c>
      <c r="F13" s="292"/>
      <c r="G13" s="292"/>
      <c r="H13" s="292"/>
      <c r="I13" s="292">
        <v>1</v>
      </c>
      <c r="J13" s="292">
        <v>1</v>
      </c>
      <c r="K13" s="292">
        <v>1</v>
      </c>
      <c r="L13" s="694">
        <f t="shared" si="19"/>
        <v>1</v>
      </c>
      <c r="M13" s="292"/>
      <c r="N13" s="292"/>
      <c r="O13" s="292">
        <v>1</v>
      </c>
      <c r="P13" s="694">
        <f t="shared" si="14"/>
        <v>1</v>
      </c>
      <c r="Q13" s="292">
        <v>1</v>
      </c>
      <c r="R13" s="292"/>
      <c r="S13" s="694">
        <f t="shared" si="15"/>
        <v>1</v>
      </c>
      <c r="T13" s="292">
        <v>1</v>
      </c>
      <c r="U13" s="292"/>
    </row>
    <row r="14" spans="1:21">
      <c r="A14" s="237">
        <v>5</v>
      </c>
      <c r="B14" s="223" t="s">
        <v>387</v>
      </c>
      <c r="C14" s="694">
        <f t="shared" si="16"/>
        <v>0</v>
      </c>
      <c r="D14" s="694">
        <f t="shared" si="17"/>
        <v>0</v>
      </c>
      <c r="E14" s="694">
        <f t="shared" si="18"/>
        <v>0</v>
      </c>
      <c r="F14" s="292"/>
      <c r="G14" s="292"/>
      <c r="H14" s="292"/>
      <c r="I14" s="292"/>
      <c r="J14" s="292"/>
      <c r="K14" s="292"/>
      <c r="L14" s="694">
        <f t="shared" si="19"/>
        <v>0</v>
      </c>
      <c r="M14" s="292"/>
      <c r="N14" s="292"/>
      <c r="O14" s="292"/>
      <c r="P14" s="694">
        <f t="shared" si="14"/>
        <v>0</v>
      </c>
      <c r="Q14" s="292"/>
      <c r="R14" s="292"/>
      <c r="S14" s="694">
        <f t="shared" si="15"/>
        <v>0</v>
      </c>
      <c r="T14" s="292"/>
      <c r="U14" s="292"/>
    </row>
    <row r="15" spans="1:21">
      <c r="A15" s="237">
        <v>6</v>
      </c>
      <c r="B15" s="223" t="s">
        <v>388</v>
      </c>
      <c r="C15" s="694">
        <f t="shared" si="16"/>
        <v>0</v>
      </c>
      <c r="D15" s="694">
        <f t="shared" si="17"/>
        <v>0</v>
      </c>
      <c r="E15" s="694">
        <f t="shared" si="18"/>
        <v>0</v>
      </c>
      <c r="F15" s="292"/>
      <c r="G15" s="292"/>
      <c r="H15" s="292"/>
      <c r="I15" s="292"/>
      <c r="J15" s="292"/>
      <c r="K15" s="292"/>
      <c r="L15" s="694">
        <f t="shared" si="19"/>
        <v>0</v>
      </c>
      <c r="M15" s="292"/>
      <c r="N15" s="292"/>
      <c r="O15" s="292"/>
      <c r="P15" s="694">
        <f t="shared" si="14"/>
        <v>0</v>
      </c>
      <c r="Q15" s="292"/>
      <c r="R15" s="292"/>
      <c r="S15" s="694">
        <f t="shared" si="15"/>
        <v>0</v>
      </c>
      <c r="T15" s="292"/>
      <c r="U15" s="292">
        <v>0</v>
      </c>
    </row>
    <row r="16" spans="1:21">
      <c r="A16" s="237">
        <v>7</v>
      </c>
      <c r="B16" s="223" t="s">
        <v>389</v>
      </c>
      <c r="C16" s="694">
        <f t="shared" si="16"/>
        <v>0</v>
      </c>
      <c r="D16" s="694">
        <f t="shared" si="17"/>
        <v>0</v>
      </c>
      <c r="E16" s="694">
        <f t="shared" si="18"/>
        <v>0</v>
      </c>
      <c r="F16" s="292"/>
      <c r="G16" s="292"/>
      <c r="H16" s="292"/>
      <c r="I16" s="292"/>
      <c r="J16" s="292"/>
      <c r="K16" s="292"/>
      <c r="L16" s="694">
        <f t="shared" si="19"/>
        <v>0</v>
      </c>
      <c r="M16" s="292"/>
      <c r="N16" s="292"/>
      <c r="O16" s="292"/>
      <c r="P16" s="694">
        <f t="shared" si="14"/>
        <v>0</v>
      </c>
      <c r="Q16" s="292"/>
      <c r="R16" s="292"/>
      <c r="S16" s="694">
        <f t="shared" si="15"/>
        <v>0</v>
      </c>
      <c r="T16" s="292"/>
      <c r="U16" s="292"/>
    </row>
    <row r="17" spans="1:21">
      <c r="A17" s="237">
        <v>8</v>
      </c>
      <c r="B17" s="223" t="s">
        <v>390</v>
      </c>
      <c r="C17" s="694">
        <f t="shared" si="16"/>
        <v>1</v>
      </c>
      <c r="D17" s="694">
        <f t="shared" si="17"/>
        <v>1</v>
      </c>
      <c r="E17" s="694">
        <f t="shared" si="18"/>
        <v>1</v>
      </c>
      <c r="F17" s="292"/>
      <c r="G17" s="292"/>
      <c r="H17" s="292"/>
      <c r="I17" s="292">
        <v>1</v>
      </c>
      <c r="J17" s="292">
        <v>1</v>
      </c>
      <c r="K17" s="292">
        <v>1</v>
      </c>
      <c r="L17" s="694">
        <f t="shared" si="19"/>
        <v>1</v>
      </c>
      <c r="M17" s="292">
        <v>1</v>
      </c>
      <c r="N17" s="292"/>
      <c r="O17" s="292"/>
      <c r="P17" s="694">
        <f t="shared" si="14"/>
        <v>1</v>
      </c>
      <c r="Q17" s="292">
        <v>1</v>
      </c>
      <c r="R17" s="292"/>
      <c r="S17" s="694">
        <f t="shared" si="15"/>
        <v>1</v>
      </c>
      <c r="T17" s="292">
        <v>1</v>
      </c>
      <c r="U17" s="292">
        <f>'[10]PL TCD'!U14</f>
        <v>0</v>
      </c>
    </row>
    <row r="18" spans="1:21">
      <c r="A18" s="237">
        <v>9</v>
      </c>
      <c r="B18" s="223" t="s">
        <v>391</v>
      </c>
      <c r="C18" s="694">
        <f t="shared" si="16"/>
        <v>0</v>
      </c>
      <c r="D18" s="694">
        <f t="shared" si="17"/>
        <v>0</v>
      </c>
      <c r="E18" s="694">
        <f t="shared" si="18"/>
        <v>0</v>
      </c>
      <c r="F18" s="292"/>
      <c r="G18" s="292"/>
      <c r="H18" s="292"/>
      <c r="I18" s="292"/>
      <c r="J18" s="292"/>
      <c r="K18" s="292"/>
      <c r="L18" s="694">
        <f t="shared" si="19"/>
        <v>0</v>
      </c>
      <c r="M18" s="292"/>
      <c r="N18" s="292"/>
      <c r="O18" s="292"/>
      <c r="P18" s="694">
        <f t="shared" si="14"/>
        <v>0</v>
      </c>
      <c r="Q18" s="292"/>
      <c r="R18" s="292"/>
      <c r="S18" s="694">
        <f t="shared" si="15"/>
        <v>0</v>
      </c>
      <c r="T18" s="292"/>
      <c r="U18" s="292"/>
    </row>
    <row r="19" spans="1:21">
      <c r="A19" s="237">
        <v>10</v>
      </c>
      <c r="B19" s="223" t="s">
        <v>392</v>
      </c>
      <c r="C19" s="694">
        <f t="shared" si="16"/>
        <v>0</v>
      </c>
      <c r="D19" s="694">
        <f t="shared" si="17"/>
        <v>0</v>
      </c>
      <c r="E19" s="694">
        <f t="shared" si="18"/>
        <v>0</v>
      </c>
      <c r="F19" s="292"/>
      <c r="G19" s="292"/>
      <c r="H19" s="292"/>
      <c r="I19" s="292"/>
      <c r="J19" s="292"/>
      <c r="K19" s="292"/>
      <c r="L19" s="694">
        <f t="shared" si="19"/>
        <v>0</v>
      </c>
      <c r="M19" s="292"/>
      <c r="N19" s="292"/>
      <c r="O19" s="292"/>
      <c r="P19" s="694">
        <f t="shared" si="14"/>
        <v>0</v>
      </c>
      <c r="Q19" s="292"/>
      <c r="R19" s="292"/>
      <c r="S19" s="694">
        <f t="shared" si="15"/>
        <v>0</v>
      </c>
      <c r="T19" s="292"/>
      <c r="U19" s="292"/>
    </row>
    <row r="20" spans="1:21">
      <c r="A20" s="237">
        <v>11</v>
      </c>
      <c r="B20" s="223" t="s">
        <v>393</v>
      </c>
      <c r="C20" s="694">
        <f t="shared" si="16"/>
        <v>0</v>
      </c>
      <c r="D20" s="694">
        <f t="shared" si="17"/>
        <v>0</v>
      </c>
      <c r="E20" s="694">
        <f t="shared" si="18"/>
        <v>0</v>
      </c>
      <c r="F20" s="292"/>
      <c r="G20" s="292"/>
      <c r="H20" s="292"/>
      <c r="I20" s="292"/>
      <c r="J20" s="292"/>
      <c r="K20" s="292"/>
      <c r="L20" s="694">
        <f t="shared" si="19"/>
        <v>0</v>
      </c>
      <c r="M20" s="292"/>
      <c r="N20" s="292"/>
      <c r="O20" s="292"/>
      <c r="P20" s="694">
        <f t="shared" si="14"/>
        <v>0</v>
      </c>
      <c r="Q20" s="292"/>
      <c r="R20" s="292"/>
      <c r="S20" s="694">
        <f t="shared" si="15"/>
        <v>0</v>
      </c>
      <c r="T20" s="292"/>
      <c r="U20" s="292"/>
    </row>
    <row r="21" spans="1:21" ht="16.5">
      <c r="A21" s="174"/>
      <c r="B21" s="587" t="str">
        <f>TT!C7</f>
        <v>Kon Tum, ngày     tháng 06 năm 2021</v>
      </c>
      <c r="C21" s="587"/>
      <c r="D21" s="587"/>
      <c r="E21" s="587"/>
      <c r="F21" s="587"/>
      <c r="G21" s="587"/>
      <c r="H21" s="225"/>
      <c r="I21" s="225"/>
      <c r="J21" s="225"/>
      <c r="K21" s="232"/>
      <c r="L21" s="233"/>
      <c r="M21" s="233"/>
      <c r="N21" s="232"/>
      <c r="O21" s="588" t="str">
        <f>B21</f>
        <v>Kon Tum, ngày     tháng 06 năm 2021</v>
      </c>
      <c r="P21" s="588"/>
      <c r="Q21" s="588"/>
      <c r="R21" s="588"/>
      <c r="S21" s="588"/>
      <c r="T21" s="588"/>
      <c r="U21" s="218"/>
    </row>
    <row r="22" spans="1:21" ht="16.5">
      <c r="A22" s="118"/>
      <c r="B22" s="539" t="str">
        <f>TT!A6</f>
        <v>NGƯỜI LẬP BIỂU</v>
      </c>
      <c r="C22" s="539"/>
      <c r="D22" s="539"/>
      <c r="E22" s="539"/>
      <c r="F22" s="539"/>
      <c r="G22" s="539"/>
      <c r="H22" s="226"/>
      <c r="I22" s="226"/>
      <c r="J22" s="226"/>
      <c r="K22" s="234"/>
      <c r="L22" s="234"/>
      <c r="M22" s="234"/>
      <c r="N22" s="235"/>
      <c r="O22" s="540" t="str">
        <f>TT!C5</f>
        <v>CỤC TRƯỞNG</v>
      </c>
      <c r="P22" s="540"/>
      <c r="Q22" s="540"/>
      <c r="R22" s="540"/>
      <c r="S22" s="540"/>
      <c r="T22" s="540"/>
      <c r="U22" s="218"/>
    </row>
    <row r="23" spans="1:21" ht="16.5">
      <c r="A23" s="3"/>
      <c r="B23" s="217"/>
      <c r="C23" s="217"/>
      <c r="D23" s="218"/>
      <c r="E23" s="218"/>
      <c r="F23" s="218"/>
      <c r="G23" s="217"/>
      <c r="H23" s="217"/>
      <c r="I23" s="217"/>
      <c r="J23" s="217"/>
      <c r="K23" s="218"/>
      <c r="L23" s="218"/>
      <c r="M23" s="218"/>
      <c r="N23" s="218"/>
      <c r="O23" s="218"/>
      <c r="P23" s="227"/>
      <c r="Q23" s="227"/>
      <c r="R23" s="227"/>
      <c r="S23" s="218"/>
      <c r="T23" s="218"/>
      <c r="U23" s="218"/>
    </row>
    <row r="24" spans="1:21" ht="16.5">
      <c r="A24" s="3"/>
      <c r="B24" s="217"/>
      <c r="C24" s="217"/>
      <c r="D24" s="218"/>
      <c r="E24" s="218"/>
      <c r="F24" s="218"/>
      <c r="G24" s="217"/>
      <c r="H24" s="217"/>
      <c r="I24" s="217"/>
      <c r="J24" s="217"/>
      <c r="K24" s="218"/>
      <c r="L24" s="218"/>
      <c r="M24" s="218"/>
      <c r="N24" s="218"/>
      <c r="O24" s="218"/>
      <c r="P24" s="230"/>
      <c r="Q24" s="230"/>
      <c r="R24" s="230"/>
      <c r="S24" s="230"/>
      <c r="T24" s="230"/>
      <c r="U24" s="230"/>
    </row>
    <row r="25" spans="1:21" ht="16.5">
      <c r="A25" s="3"/>
      <c r="B25" s="217"/>
      <c r="C25" s="217"/>
      <c r="D25" s="218"/>
      <c r="E25" s="218"/>
      <c r="F25" s="218"/>
      <c r="G25" s="217"/>
      <c r="H25" s="217"/>
      <c r="I25" s="217"/>
      <c r="J25" s="217"/>
      <c r="K25" s="218"/>
      <c r="L25" s="218"/>
      <c r="M25" s="218"/>
      <c r="N25" s="218"/>
      <c r="O25" s="218"/>
      <c r="P25" s="230"/>
      <c r="Q25" s="230"/>
      <c r="R25" s="230"/>
      <c r="S25" s="230"/>
      <c r="T25" s="230"/>
      <c r="U25" s="230"/>
    </row>
    <row r="26" spans="1:21" ht="16.5">
      <c r="A26" s="3"/>
      <c r="B26" s="540" t="str">
        <f>TT!C6</f>
        <v>PHẠM ANH VŨ</v>
      </c>
      <c r="C26" s="540"/>
      <c r="D26" s="540"/>
      <c r="E26" s="540"/>
      <c r="F26" s="540"/>
      <c r="G26" s="540"/>
      <c r="H26" s="227"/>
      <c r="I26" s="227"/>
      <c r="J26" s="227"/>
      <c r="K26" s="218"/>
      <c r="L26" s="218"/>
      <c r="M26" s="218"/>
      <c r="N26" s="218"/>
      <c r="O26" s="540" t="str">
        <f>TT!C3</f>
        <v>CAO MINH HOÀNG TÙNG</v>
      </c>
      <c r="P26" s="540"/>
      <c r="Q26" s="540"/>
      <c r="R26" s="540"/>
      <c r="S26" s="540"/>
      <c r="T26" s="540"/>
      <c r="U26" s="218"/>
    </row>
  </sheetData>
  <sheetProtection formatCells="0" selectLockedCells="1"/>
  <protectedRanges>
    <protectedRange sqref="C9:U9 L10:L20 P10:P20 S10:S20 C10:E20" name="Range1"/>
  </protectedRanges>
  <mergeCells count="42">
    <mergeCell ref="B22:G22"/>
    <mergeCell ref="O22:T22"/>
    <mergeCell ref="B26:G26"/>
    <mergeCell ref="O26:T26"/>
    <mergeCell ref="T6:T7"/>
    <mergeCell ref="C6:C7"/>
    <mergeCell ref="D6:D7"/>
    <mergeCell ref="E6:E7"/>
    <mergeCell ref="F6:F7"/>
    <mergeCell ref="G6:G7"/>
    <mergeCell ref="H6:H7"/>
    <mergeCell ref="I6:I7"/>
    <mergeCell ref="J6:J7"/>
    <mergeCell ref="K6:K7"/>
    <mergeCell ref="A8:B8"/>
    <mergeCell ref="S6:S7"/>
    <mergeCell ref="A9:B9"/>
    <mergeCell ref="B21:G21"/>
    <mergeCell ref="O21:T21"/>
    <mergeCell ref="F1:P1"/>
    <mergeCell ref="Q2:U2"/>
    <mergeCell ref="A3:A7"/>
    <mergeCell ref="B3:B7"/>
    <mergeCell ref="C3:E5"/>
    <mergeCell ref="F3:H5"/>
    <mergeCell ref="I3:K5"/>
    <mergeCell ref="L3:R3"/>
    <mergeCell ref="S3:U5"/>
    <mergeCell ref="A1:D1"/>
    <mergeCell ref="Q1:U1"/>
    <mergeCell ref="L4:O4"/>
    <mergeCell ref="P4:R4"/>
    <mergeCell ref="U6:U7"/>
    <mergeCell ref="L5:L7"/>
    <mergeCell ref="M5:O5"/>
    <mergeCell ref="P5:P7"/>
    <mergeCell ref="Q5:R5"/>
    <mergeCell ref="M6:M7"/>
    <mergeCell ref="N6:N7"/>
    <mergeCell ref="O6:O7"/>
    <mergeCell ref="Q6:Q7"/>
    <mergeCell ref="R6:R7"/>
  </mergeCells>
  <pageMargins left="0.33" right="0.3" top="0.39" bottom="0.36" header="0.31496062992126" footer="0.31496062992126"/>
  <pageSetup paperSize="9" scale="90" orientation="landscape" r:id="rId1"/>
  <ignoredErrors>
    <ignoredError sqref="C9:C20 D9:E9 F9:K9 L11:L16 M9:O9 Q9:R9 T9:U9 S11:S16 S10 L10 P10 U10 U11 L18:L20 S18:S20 S17 L17 P17 U17" unlockedFormula="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rgb="FF0070C0"/>
  </sheetPr>
  <dimension ref="A1:X27"/>
  <sheetViews>
    <sheetView topLeftCell="A3" zoomScaleNormal="100" zoomScaleSheetLayoutView="100" workbookViewId="0">
      <pane xSplit="2" ySplit="6" topLeftCell="C9" activePane="bottomRight" state="frozen"/>
      <selection activeCell="A3" sqref="A3"/>
      <selection pane="topRight" activeCell="C3" sqref="C3"/>
      <selection pane="bottomLeft" activeCell="A9" sqref="A9"/>
      <selection pane="bottomRight" activeCell="J15" sqref="J15"/>
    </sheetView>
  </sheetViews>
  <sheetFormatPr defaultRowHeight="15.75"/>
  <cols>
    <col min="1" max="1" width="3.75" style="119" customWidth="1"/>
    <col min="2" max="2" width="25.25" style="119" customWidth="1"/>
    <col min="3" max="3" width="5.75" style="1" customWidth="1"/>
    <col min="4" max="4" width="5" style="1" customWidth="1"/>
    <col min="5" max="5" width="5.75" style="1" customWidth="1"/>
    <col min="6" max="6" width="5.25" style="1" customWidth="1"/>
    <col min="7" max="7" width="4.875" style="1" customWidth="1"/>
    <col min="8" max="9" width="5.75" style="1" customWidth="1"/>
    <col min="10" max="10" width="5.25" style="1" customWidth="1"/>
    <col min="11" max="16" width="5.75" style="1" customWidth="1"/>
    <col min="17" max="17" width="5.25" style="1" customWidth="1"/>
    <col min="18" max="18" width="5.75" style="1" customWidth="1"/>
    <col min="19" max="19" width="6.625" style="1" customWidth="1"/>
    <col min="20" max="20" width="5.875" style="1" customWidth="1"/>
    <col min="21" max="21" width="5.75" style="1" customWidth="1"/>
    <col min="22" max="22" width="5.875" style="1" customWidth="1"/>
    <col min="23" max="23" width="6.625" style="1" customWidth="1"/>
    <col min="24" max="24" width="5.75" style="1" customWidth="1"/>
    <col min="25" max="16384" width="9" style="1"/>
  </cols>
  <sheetData>
    <row r="1" spans="1:24" ht="69" customHeight="1">
      <c r="A1" s="397" t="s">
        <v>325</v>
      </c>
      <c r="B1" s="397"/>
      <c r="C1" s="397"/>
      <c r="D1" s="397"/>
      <c r="E1" s="397"/>
      <c r="F1" s="381" t="s">
        <v>399</v>
      </c>
      <c r="G1" s="381"/>
      <c r="H1" s="381"/>
      <c r="I1" s="381"/>
      <c r="J1" s="381"/>
      <c r="K1" s="381"/>
      <c r="L1" s="381"/>
      <c r="M1" s="381"/>
      <c r="N1" s="381"/>
      <c r="O1" s="381"/>
      <c r="P1" s="381"/>
      <c r="Q1" s="381"/>
      <c r="R1" s="394" t="str">
        <f>TT!C2</f>
        <v>Đơn vị  báo cáo: CỤC THADS TỈNH KON TUM
Đơn vị nhận báo cáo: BAN PHÁP CHẾ HĐND TỈNH KON TUM</v>
      </c>
      <c r="S1" s="394"/>
      <c r="T1" s="394"/>
      <c r="U1" s="394"/>
      <c r="V1" s="394"/>
      <c r="W1" s="394"/>
      <c r="X1" s="394"/>
    </row>
    <row r="2" spans="1:24">
      <c r="A2" s="25"/>
      <c r="B2" s="3"/>
      <c r="C2" s="3"/>
      <c r="D2" s="3"/>
      <c r="E2" s="37"/>
      <c r="F2" s="42"/>
      <c r="G2" s="42"/>
      <c r="H2" s="600"/>
      <c r="I2" s="600"/>
      <c r="J2" s="278"/>
      <c r="K2" s="116"/>
      <c r="L2" s="601"/>
      <c r="M2" s="601"/>
      <c r="N2" s="601"/>
      <c r="O2" s="601"/>
      <c r="P2" s="601"/>
      <c r="Q2" s="117"/>
      <c r="R2" s="599"/>
      <c r="S2" s="599"/>
      <c r="T2" s="599"/>
      <c r="U2" s="599"/>
      <c r="V2" s="599"/>
      <c r="W2" s="599"/>
      <c r="X2" s="599"/>
    </row>
    <row r="3" spans="1:24">
      <c r="A3" s="497" t="s">
        <v>237</v>
      </c>
      <c r="B3" s="592" t="s">
        <v>157</v>
      </c>
      <c r="C3" s="593" t="s">
        <v>286</v>
      </c>
      <c r="D3" s="594"/>
      <c r="E3" s="594"/>
      <c r="F3" s="594"/>
      <c r="G3" s="594"/>
      <c r="H3" s="594"/>
      <c r="I3" s="594"/>
      <c r="J3" s="595"/>
      <c r="K3" s="596" t="s">
        <v>306</v>
      </c>
      <c r="L3" s="597"/>
      <c r="M3" s="597"/>
      <c r="N3" s="597"/>
      <c r="O3" s="597"/>
      <c r="P3" s="597"/>
      <c r="Q3" s="598"/>
      <c r="R3" s="602" t="s">
        <v>307</v>
      </c>
      <c r="S3" s="602"/>
      <c r="T3" s="602"/>
      <c r="U3" s="602"/>
      <c r="V3" s="602"/>
      <c r="W3" s="602"/>
      <c r="X3" s="602"/>
    </row>
    <row r="4" spans="1:24" ht="24.75" customHeight="1">
      <c r="A4" s="497"/>
      <c r="B4" s="592"/>
      <c r="C4" s="497" t="s">
        <v>238</v>
      </c>
      <c r="D4" s="497" t="s">
        <v>239</v>
      </c>
      <c r="E4" s="497"/>
      <c r="F4" s="497"/>
      <c r="G4" s="497"/>
      <c r="H4" s="497" t="s">
        <v>240</v>
      </c>
      <c r="I4" s="497"/>
      <c r="J4" s="497"/>
      <c r="K4" s="591" t="s">
        <v>241</v>
      </c>
      <c r="L4" s="591" t="s">
        <v>242</v>
      </c>
      <c r="M4" s="591"/>
      <c r="N4" s="591"/>
      <c r="O4" s="591" t="s">
        <v>243</v>
      </c>
      <c r="P4" s="591"/>
      <c r="Q4" s="591"/>
      <c r="R4" s="591" t="s">
        <v>244</v>
      </c>
      <c r="S4" s="591" t="s">
        <v>245</v>
      </c>
      <c r="T4" s="591"/>
      <c r="U4" s="591"/>
      <c r="V4" s="591" t="s">
        <v>246</v>
      </c>
      <c r="W4" s="591"/>
      <c r="X4" s="591"/>
    </row>
    <row r="5" spans="1:24">
      <c r="A5" s="497"/>
      <c r="B5" s="592"/>
      <c r="C5" s="497"/>
      <c r="D5" s="497" t="s">
        <v>247</v>
      </c>
      <c r="E5" s="497" t="s">
        <v>248</v>
      </c>
      <c r="F5" s="497" t="s">
        <v>249</v>
      </c>
      <c r="G5" s="497" t="s">
        <v>234</v>
      </c>
      <c r="H5" s="497" t="s">
        <v>250</v>
      </c>
      <c r="I5" s="497" t="s">
        <v>251</v>
      </c>
      <c r="J5" s="497" t="s">
        <v>252</v>
      </c>
      <c r="K5" s="591"/>
      <c r="L5" s="591" t="s">
        <v>250</v>
      </c>
      <c r="M5" s="591" t="s">
        <v>251</v>
      </c>
      <c r="N5" s="497" t="s">
        <v>252</v>
      </c>
      <c r="O5" s="591" t="s">
        <v>250</v>
      </c>
      <c r="P5" s="591" t="s">
        <v>251</v>
      </c>
      <c r="Q5" s="497" t="s">
        <v>252</v>
      </c>
      <c r="R5" s="591"/>
      <c r="S5" s="591" t="s">
        <v>250</v>
      </c>
      <c r="T5" s="591" t="s">
        <v>251</v>
      </c>
      <c r="U5" s="497" t="s">
        <v>252</v>
      </c>
      <c r="V5" s="591" t="s">
        <v>250</v>
      </c>
      <c r="W5" s="591" t="s">
        <v>251</v>
      </c>
      <c r="X5" s="497" t="s">
        <v>252</v>
      </c>
    </row>
    <row r="6" spans="1:24">
      <c r="A6" s="497"/>
      <c r="B6" s="592"/>
      <c r="C6" s="497"/>
      <c r="D6" s="497"/>
      <c r="E6" s="497"/>
      <c r="F6" s="497"/>
      <c r="G6" s="497"/>
      <c r="H6" s="497"/>
      <c r="I6" s="497"/>
      <c r="J6" s="497"/>
      <c r="K6" s="591"/>
      <c r="L6" s="591"/>
      <c r="M6" s="591"/>
      <c r="N6" s="497"/>
      <c r="O6" s="591"/>
      <c r="P6" s="591"/>
      <c r="Q6" s="497"/>
      <c r="R6" s="591"/>
      <c r="S6" s="591"/>
      <c r="T6" s="591"/>
      <c r="U6" s="497"/>
      <c r="V6" s="591"/>
      <c r="W6" s="591"/>
      <c r="X6" s="497"/>
    </row>
    <row r="7" spans="1:24" ht="27" customHeight="1">
      <c r="A7" s="497"/>
      <c r="B7" s="592"/>
      <c r="C7" s="497"/>
      <c r="D7" s="497"/>
      <c r="E7" s="497"/>
      <c r="F7" s="497"/>
      <c r="G7" s="497"/>
      <c r="H7" s="497"/>
      <c r="I7" s="497"/>
      <c r="J7" s="497"/>
      <c r="K7" s="591"/>
      <c r="L7" s="591"/>
      <c r="M7" s="591"/>
      <c r="N7" s="497"/>
      <c r="O7" s="591"/>
      <c r="P7" s="591"/>
      <c r="Q7" s="497"/>
      <c r="R7" s="591"/>
      <c r="S7" s="591"/>
      <c r="T7" s="591"/>
      <c r="U7" s="497"/>
      <c r="V7" s="591"/>
      <c r="W7" s="591"/>
      <c r="X7" s="497"/>
    </row>
    <row r="8" spans="1:24">
      <c r="A8" s="495" t="s">
        <v>3</v>
      </c>
      <c r="B8" s="590"/>
      <c r="C8" s="113">
        <v>1</v>
      </c>
      <c r="D8" s="113">
        <v>2</v>
      </c>
      <c r="E8" s="293">
        <v>3</v>
      </c>
      <c r="F8" s="113">
        <v>4</v>
      </c>
      <c r="G8" s="113">
        <v>5</v>
      </c>
      <c r="H8" s="113">
        <v>6</v>
      </c>
      <c r="I8" s="113">
        <v>7</v>
      </c>
      <c r="J8" s="113">
        <v>8</v>
      </c>
      <c r="K8" s="113">
        <v>9</v>
      </c>
      <c r="L8" s="113">
        <v>10</v>
      </c>
      <c r="M8" s="113">
        <v>11</v>
      </c>
      <c r="N8" s="113">
        <v>12</v>
      </c>
      <c r="O8" s="113">
        <v>13</v>
      </c>
      <c r="P8" s="113">
        <v>14</v>
      </c>
      <c r="Q8" s="113">
        <v>15</v>
      </c>
      <c r="R8" s="113">
        <v>16</v>
      </c>
      <c r="S8" s="113">
        <v>17</v>
      </c>
      <c r="T8" s="113">
        <v>18</v>
      </c>
      <c r="U8" s="113">
        <v>19</v>
      </c>
      <c r="V8" s="113">
        <v>20</v>
      </c>
      <c r="W8" s="113">
        <v>21</v>
      </c>
      <c r="X8" s="113">
        <v>22</v>
      </c>
    </row>
    <row r="9" spans="1:24" s="698" customFormat="1">
      <c r="A9" s="696" t="s">
        <v>253</v>
      </c>
      <c r="B9" s="696"/>
      <c r="C9" s="697">
        <v>1</v>
      </c>
      <c r="D9" s="697">
        <v>0</v>
      </c>
      <c r="E9" s="697">
        <v>0</v>
      </c>
      <c r="F9" s="697">
        <v>0</v>
      </c>
      <c r="G9" s="697">
        <v>1</v>
      </c>
      <c r="H9" s="697">
        <v>1</v>
      </c>
      <c r="I9" s="697">
        <v>0</v>
      </c>
      <c r="J9" s="697">
        <v>0</v>
      </c>
      <c r="K9" s="697">
        <v>0</v>
      </c>
      <c r="L9" s="697">
        <v>0</v>
      </c>
      <c r="M9" s="697">
        <v>0</v>
      </c>
      <c r="N9" s="697">
        <v>0</v>
      </c>
      <c r="O9" s="697">
        <v>0</v>
      </c>
      <c r="P9" s="697">
        <v>0</v>
      </c>
      <c r="Q9" s="697">
        <v>0</v>
      </c>
      <c r="R9" s="697">
        <v>2</v>
      </c>
      <c r="S9" s="697">
        <v>2</v>
      </c>
      <c r="T9" s="697">
        <v>0</v>
      </c>
      <c r="U9" s="697">
        <v>0</v>
      </c>
      <c r="V9" s="697">
        <v>0</v>
      </c>
      <c r="W9" s="697">
        <v>0</v>
      </c>
      <c r="X9" s="697">
        <v>0</v>
      </c>
    </row>
    <row r="10" spans="1:24">
      <c r="A10" s="240" t="s">
        <v>0</v>
      </c>
      <c r="B10" s="241" t="s">
        <v>254</v>
      </c>
      <c r="C10" s="294">
        <v>0</v>
      </c>
      <c r="D10" s="294">
        <v>0</v>
      </c>
      <c r="E10" s="294">
        <v>0</v>
      </c>
      <c r="F10" s="294">
        <v>0</v>
      </c>
      <c r="G10" s="294">
        <v>0</v>
      </c>
      <c r="H10" s="294">
        <v>0</v>
      </c>
      <c r="I10" s="294">
        <v>0</v>
      </c>
      <c r="J10" s="294">
        <v>0</v>
      </c>
      <c r="K10" s="294">
        <v>0</v>
      </c>
      <c r="L10" s="294">
        <v>0</v>
      </c>
      <c r="M10" s="294">
        <v>0</v>
      </c>
      <c r="N10" s="294">
        <v>0</v>
      </c>
      <c r="O10" s="294">
        <v>0</v>
      </c>
      <c r="P10" s="294">
        <v>0</v>
      </c>
      <c r="Q10" s="294">
        <v>0</v>
      </c>
      <c r="R10" s="294">
        <v>1</v>
      </c>
      <c r="S10" s="294">
        <v>1</v>
      </c>
      <c r="T10" s="294">
        <v>0</v>
      </c>
      <c r="U10" s="294">
        <v>0</v>
      </c>
      <c r="V10" s="294">
        <v>0</v>
      </c>
      <c r="W10" s="294">
        <v>0</v>
      </c>
      <c r="X10" s="294">
        <v>0</v>
      </c>
    </row>
    <row r="11" spans="1:24" s="698" customFormat="1">
      <c r="A11" s="699" t="s">
        <v>1</v>
      </c>
      <c r="B11" s="700" t="s">
        <v>8</v>
      </c>
      <c r="C11" s="697">
        <v>1</v>
      </c>
      <c r="D11" s="697">
        <v>0</v>
      </c>
      <c r="E11" s="697">
        <v>0</v>
      </c>
      <c r="F11" s="697">
        <v>0</v>
      </c>
      <c r="G11" s="697">
        <v>1</v>
      </c>
      <c r="H11" s="697">
        <v>1</v>
      </c>
      <c r="I11" s="697">
        <v>0</v>
      </c>
      <c r="J11" s="697">
        <v>0</v>
      </c>
      <c r="K11" s="697">
        <v>0</v>
      </c>
      <c r="L11" s="697">
        <v>0</v>
      </c>
      <c r="M11" s="697">
        <v>0</v>
      </c>
      <c r="N11" s="697">
        <v>0</v>
      </c>
      <c r="O11" s="697">
        <v>0</v>
      </c>
      <c r="P11" s="697">
        <v>0</v>
      </c>
      <c r="Q11" s="697">
        <v>0</v>
      </c>
      <c r="R11" s="697">
        <v>1</v>
      </c>
      <c r="S11" s="697">
        <v>1</v>
      </c>
      <c r="T11" s="697">
        <v>0</v>
      </c>
      <c r="U11" s="697">
        <v>0</v>
      </c>
      <c r="V11" s="697">
        <v>0</v>
      </c>
      <c r="W11" s="697">
        <v>0</v>
      </c>
      <c r="X11" s="697">
        <v>0</v>
      </c>
    </row>
    <row r="12" spans="1:24">
      <c r="A12" s="242">
        <v>1</v>
      </c>
      <c r="B12" s="223" t="s">
        <v>384</v>
      </c>
      <c r="C12" s="294">
        <v>0</v>
      </c>
      <c r="D12" s="294">
        <v>0</v>
      </c>
      <c r="E12" s="294">
        <v>0</v>
      </c>
      <c r="F12" s="294">
        <v>0</v>
      </c>
      <c r="G12" s="294">
        <v>0</v>
      </c>
      <c r="H12" s="294">
        <v>0</v>
      </c>
      <c r="I12" s="294">
        <v>0</v>
      </c>
      <c r="J12" s="294">
        <v>0</v>
      </c>
      <c r="K12" s="294">
        <v>0</v>
      </c>
      <c r="L12" s="294">
        <v>0</v>
      </c>
      <c r="M12" s="294">
        <v>0</v>
      </c>
      <c r="N12" s="294">
        <v>0</v>
      </c>
      <c r="O12" s="294">
        <v>0</v>
      </c>
      <c r="P12" s="294">
        <v>0</v>
      </c>
      <c r="Q12" s="294">
        <v>0</v>
      </c>
      <c r="R12" s="294">
        <v>1</v>
      </c>
      <c r="S12" s="294">
        <v>1</v>
      </c>
      <c r="T12" s="294">
        <v>0</v>
      </c>
      <c r="U12" s="294">
        <v>0</v>
      </c>
      <c r="V12" s="294">
        <v>0</v>
      </c>
      <c r="W12" s="294">
        <v>0</v>
      </c>
      <c r="X12" s="294">
        <v>0</v>
      </c>
    </row>
    <row r="13" spans="1:24">
      <c r="A13" s="242">
        <v>2</v>
      </c>
      <c r="B13" s="223" t="s">
        <v>385</v>
      </c>
      <c r="C13" s="294">
        <v>0</v>
      </c>
      <c r="D13" s="294">
        <v>0</v>
      </c>
      <c r="E13" s="294">
        <v>0</v>
      </c>
      <c r="F13" s="294">
        <v>0</v>
      </c>
      <c r="G13" s="294">
        <v>0</v>
      </c>
      <c r="H13" s="294">
        <v>0</v>
      </c>
      <c r="I13" s="294">
        <v>0</v>
      </c>
      <c r="J13" s="294">
        <v>0</v>
      </c>
      <c r="K13" s="294">
        <v>0</v>
      </c>
      <c r="L13" s="294">
        <v>0</v>
      </c>
      <c r="M13" s="294">
        <v>0</v>
      </c>
      <c r="N13" s="294">
        <v>0</v>
      </c>
      <c r="O13" s="294">
        <v>0</v>
      </c>
      <c r="P13" s="294">
        <v>0</v>
      </c>
      <c r="Q13" s="294">
        <v>0</v>
      </c>
      <c r="R13" s="294">
        <v>0</v>
      </c>
      <c r="S13" s="294">
        <v>0</v>
      </c>
      <c r="T13" s="294">
        <v>0</v>
      </c>
      <c r="U13" s="294">
        <v>0</v>
      </c>
      <c r="V13" s="294">
        <v>0</v>
      </c>
      <c r="W13" s="294">
        <v>0</v>
      </c>
      <c r="X13" s="294">
        <v>0</v>
      </c>
    </row>
    <row r="14" spans="1:24">
      <c r="A14" s="242">
        <v>3</v>
      </c>
      <c r="B14" s="223" t="s">
        <v>386</v>
      </c>
      <c r="C14" s="294">
        <v>0</v>
      </c>
      <c r="D14" s="294">
        <v>0</v>
      </c>
      <c r="E14" s="294">
        <v>0</v>
      </c>
      <c r="F14" s="294">
        <v>0</v>
      </c>
      <c r="G14" s="294">
        <v>0</v>
      </c>
      <c r="H14" s="294">
        <v>0</v>
      </c>
      <c r="I14" s="294">
        <v>0</v>
      </c>
      <c r="J14" s="294">
        <v>0</v>
      </c>
      <c r="K14" s="294">
        <v>0</v>
      </c>
      <c r="L14" s="294">
        <v>0</v>
      </c>
      <c r="M14" s="294">
        <v>0</v>
      </c>
      <c r="N14" s="294">
        <v>0</v>
      </c>
      <c r="O14" s="294">
        <v>0</v>
      </c>
      <c r="P14" s="294">
        <v>0</v>
      </c>
      <c r="Q14" s="294">
        <v>0</v>
      </c>
      <c r="R14" s="294">
        <v>0</v>
      </c>
      <c r="S14" s="294">
        <v>0</v>
      </c>
      <c r="T14" s="294">
        <v>0</v>
      </c>
      <c r="U14" s="294">
        <v>0</v>
      </c>
      <c r="V14" s="294">
        <v>0</v>
      </c>
      <c r="W14" s="294">
        <v>0</v>
      </c>
      <c r="X14" s="294">
        <v>0</v>
      </c>
    </row>
    <row r="15" spans="1:24">
      <c r="A15" s="242">
        <v>4</v>
      </c>
      <c r="B15" s="223" t="s">
        <v>387</v>
      </c>
      <c r="C15" s="294">
        <v>0</v>
      </c>
      <c r="D15" s="294">
        <v>0</v>
      </c>
      <c r="E15" s="294">
        <v>0</v>
      </c>
      <c r="F15" s="294">
        <v>0</v>
      </c>
      <c r="G15" s="294">
        <v>0</v>
      </c>
      <c r="H15" s="294">
        <v>0</v>
      </c>
      <c r="I15" s="294">
        <v>0</v>
      </c>
      <c r="J15" s="294">
        <v>0</v>
      </c>
      <c r="K15" s="294">
        <v>0</v>
      </c>
      <c r="L15" s="294">
        <v>0</v>
      </c>
      <c r="M15" s="294">
        <v>0</v>
      </c>
      <c r="N15" s="294">
        <v>0</v>
      </c>
      <c r="O15" s="294">
        <v>0</v>
      </c>
      <c r="P15" s="294">
        <v>0</v>
      </c>
      <c r="Q15" s="294">
        <v>0</v>
      </c>
      <c r="R15" s="294">
        <v>0</v>
      </c>
      <c r="S15" s="294">
        <v>0</v>
      </c>
      <c r="T15" s="294">
        <v>0</v>
      </c>
      <c r="U15" s="294">
        <v>0</v>
      </c>
      <c r="V15" s="294">
        <v>0</v>
      </c>
      <c r="W15" s="294">
        <v>0</v>
      </c>
      <c r="X15" s="294">
        <v>0</v>
      </c>
    </row>
    <row r="16" spans="1:24">
      <c r="A16" s="242">
        <v>5</v>
      </c>
      <c r="B16" s="223" t="s">
        <v>388</v>
      </c>
      <c r="C16" s="294">
        <v>0</v>
      </c>
      <c r="D16" s="294">
        <v>0</v>
      </c>
      <c r="E16" s="294">
        <v>0</v>
      </c>
      <c r="F16" s="294">
        <v>0</v>
      </c>
      <c r="G16" s="294">
        <v>0</v>
      </c>
      <c r="H16" s="294">
        <v>0</v>
      </c>
      <c r="I16" s="294">
        <v>0</v>
      </c>
      <c r="J16" s="294">
        <v>0</v>
      </c>
      <c r="K16" s="294">
        <v>0</v>
      </c>
      <c r="L16" s="294">
        <v>0</v>
      </c>
      <c r="M16" s="294">
        <v>0</v>
      </c>
      <c r="N16" s="294">
        <v>0</v>
      </c>
      <c r="O16" s="294">
        <v>0</v>
      </c>
      <c r="P16" s="294">
        <v>0</v>
      </c>
      <c r="Q16" s="294">
        <v>0</v>
      </c>
      <c r="R16" s="294">
        <v>0</v>
      </c>
      <c r="S16" s="294">
        <v>0</v>
      </c>
      <c r="T16" s="294">
        <v>0</v>
      </c>
      <c r="U16" s="294">
        <v>0</v>
      </c>
      <c r="V16" s="294">
        <v>0</v>
      </c>
      <c r="W16" s="294">
        <v>0</v>
      </c>
      <c r="X16" s="294">
        <v>0</v>
      </c>
    </row>
    <row r="17" spans="1:24">
      <c r="A17" s="242">
        <v>6</v>
      </c>
      <c r="B17" s="223" t="s">
        <v>389</v>
      </c>
      <c r="C17" s="294">
        <v>1</v>
      </c>
      <c r="D17" s="294">
        <v>0</v>
      </c>
      <c r="E17" s="294">
        <v>0</v>
      </c>
      <c r="F17" s="294">
        <v>0</v>
      </c>
      <c r="G17" s="294">
        <v>1</v>
      </c>
      <c r="H17" s="294">
        <v>1</v>
      </c>
      <c r="I17" s="294">
        <v>0</v>
      </c>
      <c r="J17" s="294">
        <v>0</v>
      </c>
      <c r="K17" s="294">
        <v>0</v>
      </c>
      <c r="L17" s="294">
        <v>0</v>
      </c>
      <c r="M17" s="294">
        <v>0</v>
      </c>
      <c r="N17" s="294">
        <v>0</v>
      </c>
      <c r="O17" s="294">
        <v>0</v>
      </c>
      <c r="P17" s="294">
        <v>0</v>
      </c>
      <c r="Q17" s="294">
        <v>0</v>
      </c>
      <c r="R17" s="294">
        <v>0</v>
      </c>
      <c r="S17" s="294">
        <v>0</v>
      </c>
      <c r="T17" s="294">
        <v>0</v>
      </c>
      <c r="U17" s="294">
        <v>0</v>
      </c>
      <c r="V17" s="294">
        <v>0</v>
      </c>
      <c r="W17" s="294">
        <v>0</v>
      </c>
      <c r="X17" s="294">
        <v>0</v>
      </c>
    </row>
    <row r="18" spans="1:24">
      <c r="A18" s="242">
        <v>7</v>
      </c>
      <c r="B18" s="223" t="s">
        <v>390</v>
      </c>
      <c r="C18" s="294">
        <v>0</v>
      </c>
      <c r="D18" s="294">
        <v>0</v>
      </c>
      <c r="E18" s="294">
        <v>0</v>
      </c>
      <c r="F18" s="294">
        <v>0</v>
      </c>
      <c r="G18" s="294">
        <v>0</v>
      </c>
      <c r="H18" s="294">
        <v>0</v>
      </c>
      <c r="I18" s="294">
        <v>0</v>
      </c>
      <c r="J18" s="294">
        <v>0</v>
      </c>
      <c r="K18" s="294">
        <v>0</v>
      </c>
      <c r="L18" s="294">
        <v>0</v>
      </c>
      <c r="M18" s="294">
        <v>0</v>
      </c>
      <c r="N18" s="294">
        <v>0</v>
      </c>
      <c r="O18" s="294">
        <v>0</v>
      </c>
      <c r="P18" s="294">
        <v>0</v>
      </c>
      <c r="Q18" s="294">
        <v>0</v>
      </c>
      <c r="R18" s="294">
        <v>0</v>
      </c>
      <c r="S18" s="294">
        <v>0</v>
      </c>
      <c r="T18" s="294">
        <v>0</v>
      </c>
      <c r="U18" s="294">
        <v>0</v>
      </c>
      <c r="V18" s="294">
        <v>0</v>
      </c>
      <c r="W18" s="294">
        <v>0</v>
      </c>
      <c r="X18" s="294">
        <v>0</v>
      </c>
    </row>
    <row r="19" spans="1:24">
      <c r="A19" s="242">
        <v>8</v>
      </c>
      <c r="B19" s="223" t="s">
        <v>391</v>
      </c>
      <c r="C19" s="294">
        <v>0</v>
      </c>
      <c r="D19" s="294">
        <v>0</v>
      </c>
      <c r="E19" s="294">
        <v>0</v>
      </c>
      <c r="F19" s="294">
        <v>0</v>
      </c>
      <c r="G19" s="294">
        <v>0</v>
      </c>
      <c r="H19" s="294">
        <v>0</v>
      </c>
      <c r="I19" s="294">
        <v>0</v>
      </c>
      <c r="J19" s="294">
        <v>0</v>
      </c>
      <c r="K19" s="294">
        <v>0</v>
      </c>
      <c r="L19" s="294">
        <v>0</v>
      </c>
      <c r="M19" s="294">
        <v>0</v>
      </c>
      <c r="N19" s="294">
        <v>0</v>
      </c>
      <c r="O19" s="294">
        <v>0</v>
      </c>
      <c r="P19" s="294">
        <v>0</v>
      </c>
      <c r="Q19" s="294">
        <v>0</v>
      </c>
      <c r="R19" s="294">
        <v>0</v>
      </c>
      <c r="S19" s="294">
        <v>0</v>
      </c>
      <c r="T19" s="294">
        <v>0</v>
      </c>
      <c r="U19" s="294">
        <v>0</v>
      </c>
      <c r="V19" s="294">
        <v>0</v>
      </c>
      <c r="W19" s="294">
        <v>0</v>
      </c>
      <c r="X19" s="294">
        <v>0</v>
      </c>
    </row>
    <row r="20" spans="1:24">
      <c r="A20" s="242">
        <v>9</v>
      </c>
      <c r="B20" s="223" t="s">
        <v>392</v>
      </c>
      <c r="C20" s="294">
        <v>0</v>
      </c>
      <c r="D20" s="294">
        <v>0</v>
      </c>
      <c r="E20" s="294">
        <v>0</v>
      </c>
      <c r="F20" s="294">
        <v>0</v>
      </c>
      <c r="G20" s="294">
        <v>0</v>
      </c>
      <c r="H20" s="294">
        <v>0</v>
      </c>
      <c r="I20" s="294">
        <v>0</v>
      </c>
      <c r="J20" s="294">
        <v>0</v>
      </c>
      <c r="K20" s="294">
        <v>0</v>
      </c>
      <c r="L20" s="294">
        <v>0</v>
      </c>
      <c r="M20" s="294">
        <v>0</v>
      </c>
      <c r="N20" s="294">
        <v>0</v>
      </c>
      <c r="O20" s="294">
        <v>0</v>
      </c>
      <c r="P20" s="294">
        <v>0</v>
      </c>
      <c r="Q20" s="294">
        <v>0</v>
      </c>
      <c r="R20" s="294">
        <v>0</v>
      </c>
      <c r="S20" s="294">
        <v>0</v>
      </c>
      <c r="T20" s="294">
        <v>0</v>
      </c>
      <c r="U20" s="294">
        <v>0</v>
      </c>
      <c r="V20" s="294">
        <v>0</v>
      </c>
      <c r="W20" s="294">
        <v>0</v>
      </c>
      <c r="X20" s="294">
        <v>0</v>
      </c>
    </row>
    <row r="21" spans="1:24">
      <c r="A21" s="242">
        <v>10</v>
      </c>
      <c r="B21" s="223" t="s">
        <v>393</v>
      </c>
      <c r="C21" s="294">
        <v>0</v>
      </c>
      <c r="D21" s="294">
        <v>0</v>
      </c>
      <c r="E21" s="294">
        <v>0</v>
      </c>
      <c r="F21" s="294">
        <v>0</v>
      </c>
      <c r="G21" s="294">
        <v>0</v>
      </c>
      <c r="H21" s="294">
        <v>0</v>
      </c>
      <c r="I21" s="294">
        <v>0</v>
      </c>
      <c r="J21" s="294">
        <v>0</v>
      </c>
      <c r="K21" s="294">
        <v>0</v>
      </c>
      <c r="L21" s="294">
        <v>0</v>
      </c>
      <c r="M21" s="294">
        <v>0</v>
      </c>
      <c r="N21" s="294">
        <v>0</v>
      </c>
      <c r="O21" s="294">
        <v>0</v>
      </c>
      <c r="P21" s="294">
        <v>0</v>
      </c>
      <c r="Q21" s="294">
        <v>0</v>
      </c>
      <c r="R21" s="294">
        <v>0</v>
      </c>
      <c r="S21" s="294">
        <v>0</v>
      </c>
      <c r="T21" s="294">
        <v>0</v>
      </c>
      <c r="U21" s="294">
        <v>0</v>
      </c>
      <c r="V21" s="294">
        <v>0</v>
      </c>
      <c r="W21" s="294">
        <v>0</v>
      </c>
      <c r="X21" s="294">
        <v>0</v>
      </c>
    </row>
    <row r="22" spans="1:24" ht="16.5">
      <c r="A22" s="174"/>
      <c r="B22" s="587" t="str">
        <f>TT!C7</f>
        <v>Kon Tum, ngày     tháng 06 năm 2021</v>
      </c>
      <c r="C22" s="587"/>
      <c r="D22" s="587"/>
      <c r="E22" s="587"/>
      <c r="F22" s="587"/>
      <c r="G22" s="587"/>
      <c r="H22" s="225"/>
      <c r="I22" s="225"/>
      <c r="J22" s="225"/>
      <c r="K22" s="232"/>
      <c r="L22" s="233"/>
      <c r="M22" s="233"/>
      <c r="N22" s="232"/>
      <c r="O22" s="588" t="str">
        <f>B22</f>
        <v>Kon Tum, ngày     tháng 06 năm 2021</v>
      </c>
      <c r="P22" s="588"/>
      <c r="Q22" s="588"/>
      <c r="R22" s="588"/>
      <c r="S22" s="588"/>
      <c r="T22" s="588"/>
      <c r="U22" s="588"/>
      <c r="V22" s="105"/>
      <c r="W22" s="105"/>
      <c r="X22" s="105"/>
    </row>
    <row r="23" spans="1:24" ht="16.5">
      <c r="A23" s="118"/>
      <c r="B23" s="539" t="str">
        <f>TT!A6</f>
        <v>NGƯỜI LẬP BIỂU</v>
      </c>
      <c r="C23" s="539"/>
      <c r="D23" s="539"/>
      <c r="E23" s="539"/>
      <c r="F23" s="539"/>
      <c r="G23" s="539"/>
      <c r="H23" s="226"/>
      <c r="I23" s="226"/>
      <c r="J23" s="226"/>
      <c r="K23" s="234"/>
      <c r="L23" s="234"/>
      <c r="M23" s="234"/>
      <c r="N23" s="235"/>
      <c r="O23" s="540" t="str">
        <f>TT!C5</f>
        <v>CỤC TRƯỞNG</v>
      </c>
      <c r="P23" s="540"/>
      <c r="Q23" s="540"/>
      <c r="R23" s="540"/>
      <c r="S23" s="540"/>
      <c r="T23" s="540"/>
      <c r="U23" s="540"/>
    </row>
    <row r="24" spans="1:24" ht="16.5">
      <c r="A24" s="3"/>
      <c r="B24" s="217"/>
      <c r="C24" s="217"/>
      <c r="D24" s="218"/>
      <c r="E24" s="218"/>
      <c r="F24" s="218"/>
      <c r="G24" s="217"/>
      <c r="H24" s="217"/>
      <c r="I24" s="217"/>
      <c r="J24" s="217"/>
      <c r="K24" s="218"/>
      <c r="L24" s="218"/>
      <c r="M24" s="218"/>
      <c r="N24" s="218"/>
      <c r="O24" s="218"/>
      <c r="P24" s="227"/>
      <c r="Q24" s="227"/>
      <c r="R24" s="227"/>
      <c r="S24" s="218"/>
      <c r="T24" s="218"/>
      <c r="U24" s="218"/>
    </row>
    <row r="25" spans="1:24" ht="16.5">
      <c r="A25" s="3"/>
      <c r="B25" s="217"/>
      <c r="C25" s="217"/>
      <c r="D25" s="218"/>
      <c r="E25" s="218"/>
      <c r="F25" s="218"/>
      <c r="G25" s="217"/>
      <c r="H25" s="217"/>
      <c r="I25" s="217"/>
      <c r="J25" s="217"/>
      <c r="K25" s="218"/>
      <c r="L25" s="218"/>
      <c r="M25" s="218"/>
      <c r="N25" s="218"/>
      <c r="O25" s="218"/>
      <c r="P25" s="230"/>
      <c r="Q25" s="230"/>
      <c r="R25" s="230"/>
      <c r="S25" s="230"/>
      <c r="T25" s="230"/>
      <c r="U25" s="230"/>
    </row>
    <row r="26" spans="1:24" ht="16.5">
      <c r="A26" s="3"/>
      <c r="B26" s="217"/>
      <c r="C26" s="217"/>
      <c r="D26" s="218"/>
      <c r="E26" s="218"/>
      <c r="F26" s="218"/>
      <c r="G26" s="217"/>
      <c r="H26" s="217"/>
      <c r="I26" s="217"/>
      <c r="J26" s="217"/>
      <c r="K26" s="218"/>
      <c r="L26" s="218"/>
      <c r="M26" s="218"/>
      <c r="N26" s="218"/>
      <c r="O26" s="218"/>
      <c r="P26" s="230"/>
      <c r="Q26" s="230"/>
      <c r="R26" s="230"/>
      <c r="S26" s="230"/>
      <c r="T26" s="230"/>
      <c r="U26" s="230"/>
    </row>
    <row r="27" spans="1:24" ht="16.5">
      <c r="A27" s="3"/>
      <c r="B27" s="540" t="str">
        <f>TT!C6</f>
        <v>PHẠM ANH VŨ</v>
      </c>
      <c r="C27" s="540"/>
      <c r="D27" s="540"/>
      <c r="E27" s="540"/>
      <c r="F27" s="540"/>
      <c r="G27" s="540"/>
      <c r="H27" s="227"/>
      <c r="I27" s="227"/>
      <c r="J27" s="227"/>
      <c r="K27" s="218"/>
      <c r="L27" s="218"/>
      <c r="M27" s="218"/>
      <c r="N27" s="218"/>
      <c r="O27" s="540" t="str">
        <f>TT!C3</f>
        <v>CAO MINH HOÀNG TÙNG</v>
      </c>
      <c r="P27" s="540"/>
      <c r="Q27" s="540"/>
      <c r="R27" s="540"/>
      <c r="S27" s="540"/>
      <c r="T27" s="540"/>
      <c r="U27" s="540"/>
    </row>
  </sheetData>
  <sheetProtection selectLockedCells="1" selectUnlockedCells="1"/>
  <mergeCells count="47">
    <mergeCell ref="B27:G27"/>
    <mergeCell ref="O27:U27"/>
    <mergeCell ref="X5:X7"/>
    <mergeCell ref="A9:B9"/>
    <mergeCell ref="B22:G22"/>
    <mergeCell ref="O22:U22"/>
    <mergeCell ref="B23:G23"/>
    <mergeCell ref="O23:U23"/>
    <mergeCell ref="S5:S7"/>
    <mergeCell ref="T5:T7"/>
    <mergeCell ref="U5:U7"/>
    <mergeCell ref="V5:V7"/>
    <mergeCell ref="W5:W7"/>
    <mergeCell ref="R4:R7"/>
    <mergeCell ref="S4:U4"/>
    <mergeCell ref="V4:X4"/>
    <mergeCell ref="H2:I2"/>
    <mergeCell ref="L2:P2"/>
    <mergeCell ref="R3:X3"/>
    <mergeCell ref="C4:C7"/>
    <mergeCell ref="D4:G4"/>
    <mergeCell ref="I5:I7"/>
    <mergeCell ref="J5:J7"/>
    <mergeCell ref="L5:L7"/>
    <mergeCell ref="M5:M7"/>
    <mergeCell ref="N5:N7"/>
    <mergeCell ref="D5:D7"/>
    <mergeCell ref="E5:E7"/>
    <mergeCell ref="F5:F7"/>
    <mergeCell ref="G5:G7"/>
    <mergeCell ref="H5:H7"/>
    <mergeCell ref="R1:X1"/>
    <mergeCell ref="A8:B8"/>
    <mergeCell ref="H4:J4"/>
    <mergeCell ref="F1:Q1"/>
    <mergeCell ref="K4:K7"/>
    <mergeCell ref="L4:N4"/>
    <mergeCell ref="O4:Q4"/>
    <mergeCell ref="O5:O7"/>
    <mergeCell ref="P5:P7"/>
    <mergeCell ref="Q5:Q7"/>
    <mergeCell ref="A3:A7"/>
    <mergeCell ref="B3:B7"/>
    <mergeCell ref="C3:J3"/>
    <mergeCell ref="K3:Q3"/>
    <mergeCell ref="A1:E1"/>
    <mergeCell ref="R2:X2"/>
  </mergeCells>
  <pageMargins left="0.35" right="0.36" top="0.41" bottom="0.43" header="0.31496062992125984" footer="0.31496062992125984"/>
  <pageSetup paperSize="9" scale="85"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rgb="FF0070C0"/>
  </sheetPr>
  <dimension ref="A1:T27"/>
  <sheetViews>
    <sheetView topLeftCell="A3" zoomScale="90" zoomScaleNormal="90" zoomScaleSheetLayoutView="70" workbookViewId="0">
      <pane xSplit="2" ySplit="6" topLeftCell="C9" activePane="bottomRight" state="frozen"/>
      <selection activeCell="A3" sqref="A3"/>
      <selection pane="topRight" activeCell="C3" sqref="C3"/>
      <selection pane="bottomLeft" activeCell="A9" sqref="A9"/>
      <selection pane="bottomRight" activeCell="A11" activeCellId="1" sqref="A9:XFD9 A11:XFD11"/>
    </sheetView>
  </sheetViews>
  <sheetFormatPr defaultRowHeight="15.75"/>
  <cols>
    <col min="1" max="1" width="4" style="129" customWidth="1"/>
    <col min="2" max="2" width="27.75" style="120" customWidth="1"/>
    <col min="3" max="5" width="7.375" style="120" customWidth="1"/>
    <col min="6" max="6" width="10.5" style="120" customWidth="1"/>
    <col min="7" max="7" width="7.875" style="120" customWidth="1"/>
    <col min="8" max="8" width="10.875" style="120" customWidth="1"/>
    <col min="9" max="9" width="7.875" style="120" customWidth="1"/>
    <col min="10" max="10" width="9.75" style="120" customWidth="1"/>
    <col min="11" max="11" width="7.875" style="120" customWidth="1"/>
    <col min="12" max="12" width="11.75" style="120" customWidth="1"/>
    <col min="13" max="13" width="7.875" style="120" customWidth="1"/>
    <col min="14" max="14" width="11" style="120" customWidth="1"/>
    <col min="15" max="15" width="7.875" style="120" customWidth="1"/>
    <col min="16" max="16" width="11.5" style="120" customWidth="1"/>
    <col min="17" max="17" width="7.5" style="120" customWidth="1"/>
    <col min="18" max="18" width="9.75" style="120" customWidth="1"/>
    <col min="19" max="19" width="8" style="120" customWidth="1"/>
    <col min="20" max="20" width="12.25" style="120" customWidth="1"/>
    <col min="21" max="16384" width="9" style="120"/>
  </cols>
  <sheetData>
    <row r="1" spans="1:20" ht="68.25" customHeight="1">
      <c r="A1" s="397" t="s">
        <v>326</v>
      </c>
      <c r="B1" s="397"/>
      <c r="C1" s="397"/>
      <c r="D1" s="397"/>
      <c r="E1" s="616" t="s">
        <v>400</v>
      </c>
      <c r="F1" s="616"/>
      <c r="G1" s="616"/>
      <c r="H1" s="616"/>
      <c r="I1" s="616"/>
      <c r="J1" s="616"/>
      <c r="K1" s="616"/>
      <c r="L1" s="616"/>
      <c r="M1" s="616"/>
      <c r="N1" s="616"/>
      <c r="O1" s="616"/>
      <c r="P1" s="394" t="str">
        <f>TT!C2</f>
        <v>Đơn vị  báo cáo: CỤC THADS TỈNH KON TUM
Đơn vị nhận báo cáo: BAN PHÁP CHẾ HĐND TỈNH KON TUM</v>
      </c>
      <c r="Q1" s="394"/>
      <c r="R1" s="394"/>
      <c r="S1" s="394"/>
      <c r="T1" s="394"/>
    </row>
    <row r="2" spans="1:20">
      <c r="A2" s="121"/>
      <c r="B2" s="6"/>
      <c r="C2" s="122"/>
      <c r="D2" s="122"/>
      <c r="G2" s="123"/>
      <c r="H2" s="124">
        <f>COUNTBLANK(D19:T19)</f>
        <v>0</v>
      </c>
      <c r="I2" s="124">
        <f>COUNTA(D19:T19)</f>
        <v>17</v>
      </c>
      <c r="J2" s="124">
        <f>H2+I2</f>
        <v>17</v>
      </c>
      <c r="K2" s="125"/>
      <c r="M2" s="126"/>
      <c r="N2" s="126"/>
      <c r="O2" s="126"/>
      <c r="P2" s="617" t="s">
        <v>98</v>
      </c>
      <c r="Q2" s="617"/>
      <c r="R2" s="617"/>
      <c r="S2" s="617"/>
      <c r="T2" s="617"/>
    </row>
    <row r="3" spans="1:20" ht="21" customHeight="1">
      <c r="A3" s="614" t="s">
        <v>237</v>
      </c>
      <c r="B3" s="614" t="s">
        <v>157</v>
      </c>
      <c r="C3" s="603" t="s">
        <v>255</v>
      </c>
      <c r="D3" s="604"/>
      <c r="E3" s="604"/>
      <c r="F3" s="612" t="s">
        <v>256</v>
      </c>
      <c r="G3" s="612"/>
      <c r="H3" s="612"/>
      <c r="I3" s="612"/>
      <c r="J3" s="612"/>
      <c r="K3" s="612"/>
      <c r="L3" s="612"/>
      <c r="M3" s="618" t="s">
        <v>257</v>
      </c>
      <c r="N3" s="618"/>
      <c r="O3" s="618"/>
      <c r="P3" s="619"/>
      <c r="Q3" s="603" t="s">
        <v>258</v>
      </c>
      <c r="R3" s="604"/>
      <c r="S3" s="604"/>
      <c r="T3" s="605"/>
    </row>
    <row r="4" spans="1:20" ht="24.75" customHeight="1">
      <c r="A4" s="615"/>
      <c r="B4" s="615"/>
      <c r="C4" s="620" t="s">
        <v>259</v>
      </c>
      <c r="D4" s="623" t="s">
        <v>4</v>
      </c>
      <c r="E4" s="623"/>
      <c r="F4" s="620" t="s">
        <v>260</v>
      </c>
      <c r="G4" s="612" t="s">
        <v>261</v>
      </c>
      <c r="H4" s="612"/>
      <c r="I4" s="612"/>
      <c r="J4" s="612"/>
      <c r="K4" s="612"/>
      <c r="L4" s="612"/>
      <c r="M4" s="606" t="s">
        <v>262</v>
      </c>
      <c r="N4" s="607"/>
      <c r="O4" s="606" t="s">
        <v>263</v>
      </c>
      <c r="P4" s="607"/>
      <c r="Q4" s="606" t="s">
        <v>264</v>
      </c>
      <c r="R4" s="607"/>
      <c r="S4" s="606" t="s">
        <v>265</v>
      </c>
      <c r="T4" s="607"/>
    </row>
    <row r="5" spans="1:20">
      <c r="A5" s="615"/>
      <c r="B5" s="615"/>
      <c r="C5" s="621"/>
      <c r="D5" s="620" t="s">
        <v>266</v>
      </c>
      <c r="E5" s="620" t="s">
        <v>62</v>
      </c>
      <c r="F5" s="621"/>
      <c r="G5" s="612" t="s">
        <v>12</v>
      </c>
      <c r="H5" s="612"/>
      <c r="I5" s="612" t="s">
        <v>4</v>
      </c>
      <c r="J5" s="612"/>
      <c r="K5" s="612"/>
      <c r="L5" s="612"/>
      <c r="M5" s="608"/>
      <c r="N5" s="609"/>
      <c r="O5" s="608"/>
      <c r="P5" s="609"/>
      <c r="Q5" s="608"/>
      <c r="R5" s="609"/>
      <c r="S5" s="608"/>
      <c r="T5" s="609"/>
    </row>
    <row r="6" spans="1:20" ht="30.75" customHeight="1">
      <c r="A6" s="615"/>
      <c r="B6" s="615"/>
      <c r="C6" s="621"/>
      <c r="D6" s="621"/>
      <c r="E6" s="621"/>
      <c r="F6" s="621"/>
      <c r="G6" s="612"/>
      <c r="H6" s="612"/>
      <c r="I6" s="612" t="s">
        <v>267</v>
      </c>
      <c r="J6" s="612"/>
      <c r="K6" s="612" t="s">
        <v>268</v>
      </c>
      <c r="L6" s="612"/>
      <c r="M6" s="610"/>
      <c r="N6" s="611"/>
      <c r="O6" s="610"/>
      <c r="P6" s="611"/>
      <c r="Q6" s="610"/>
      <c r="R6" s="611"/>
      <c r="S6" s="610"/>
      <c r="T6" s="611"/>
    </row>
    <row r="7" spans="1:20" ht="50.25" customHeight="1">
      <c r="A7" s="615"/>
      <c r="B7" s="615"/>
      <c r="C7" s="622"/>
      <c r="D7" s="622"/>
      <c r="E7" s="622"/>
      <c r="F7" s="622"/>
      <c r="G7" s="279" t="s">
        <v>178</v>
      </c>
      <c r="H7" s="279" t="s">
        <v>179</v>
      </c>
      <c r="I7" s="279" t="s">
        <v>178</v>
      </c>
      <c r="J7" s="279" t="s">
        <v>179</v>
      </c>
      <c r="K7" s="243" t="s">
        <v>178</v>
      </c>
      <c r="L7" s="279" t="s">
        <v>179</v>
      </c>
      <c r="M7" s="279" t="s">
        <v>178</v>
      </c>
      <c r="N7" s="279" t="s">
        <v>179</v>
      </c>
      <c r="O7" s="279" t="s">
        <v>178</v>
      </c>
      <c r="P7" s="279" t="s">
        <v>179</v>
      </c>
      <c r="Q7" s="279" t="s">
        <v>178</v>
      </c>
      <c r="R7" s="279" t="s">
        <v>179</v>
      </c>
      <c r="S7" s="279" t="s">
        <v>178</v>
      </c>
      <c r="T7" s="279" t="s">
        <v>179</v>
      </c>
    </row>
    <row r="8" spans="1:20">
      <c r="A8" s="613" t="s">
        <v>3</v>
      </c>
      <c r="B8" s="613"/>
      <c r="C8" s="127">
        <v>1</v>
      </c>
      <c r="D8" s="127">
        <v>2</v>
      </c>
      <c r="E8" s="127">
        <v>3</v>
      </c>
      <c r="F8" s="127">
        <v>4</v>
      </c>
      <c r="G8" s="127">
        <v>5</v>
      </c>
      <c r="H8" s="127">
        <v>6</v>
      </c>
      <c r="I8" s="127">
        <v>7</v>
      </c>
      <c r="J8" s="127">
        <v>8</v>
      </c>
      <c r="K8" s="127">
        <v>9</v>
      </c>
      <c r="L8" s="127">
        <v>10</v>
      </c>
      <c r="M8" s="127">
        <v>11</v>
      </c>
      <c r="N8" s="127">
        <v>12</v>
      </c>
      <c r="O8" s="127">
        <v>13</v>
      </c>
      <c r="P8" s="127">
        <v>14</v>
      </c>
      <c r="Q8" s="128">
        <v>15</v>
      </c>
      <c r="R8" s="128">
        <v>16</v>
      </c>
      <c r="S8" s="128">
        <v>17</v>
      </c>
      <c r="T8" s="128">
        <v>18</v>
      </c>
    </row>
    <row r="9" spans="1:20" s="704" customFormat="1">
      <c r="A9" s="701" t="s">
        <v>10</v>
      </c>
      <c r="B9" s="702"/>
      <c r="C9" s="703">
        <v>0</v>
      </c>
      <c r="D9" s="703">
        <v>0</v>
      </c>
      <c r="E9" s="703">
        <v>0</v>
      </c>
      <c r="F9" s="703">
        <v>0</v>
      </c>
      <c r="G9" s="703">
        <v>0</v>
      </c>
      <c r="H9" s="703">
        <v>0</v>
      </c>
      <c r="I9" s="703">
        <v>0</v>
      </c>
      <c r="J9" s="703">
        <v>0</v>
      </c>
      <c r="K9" s="703">
        <v>0</v>
      </c>
      <c r="L9" s="703">
        <v>0</v>
      </c>
      <c r="M9" s="703">
        <v>0</v>
      </c>
      <c r="N9" s="703">
        <v>0</v>
      </c>
      <c r="O9" s="703">
        <v>0</v>
      </c>
      <c r="P9" s="703">
        <v>0</v>
      </c>
      <c r="Q9" s="703">
        <v>0</v>
      </c>
      <c r="R9" s="703">
        <v>0</v>
      </c>
      <c r="S9" s="703">
        <v>0</v>
      </c>
      <c r="T9" s="703">
        <v>0</v>
      </c>
    </row>
    <row r="10" spans="1:20">
      <c r="A10" s="244" t="s">
        <v>0</v>
      </c>
      <c r="B10" s="245" t="s">
        <v>28</v>
      </c>
      <c r="C10" s="295">
        <v>0</v>
      </c>
      <c r="D10" s="295">
        <v>0</v>
      </c>
      <c r="E10" s="295">
        <v>0</v>
      </c>
      <c r="F10" s="295">
        <v>0</v>
      </c>
      <c r="G10" s="295">
        <v>0</v>
      </c>
      <c r="H10" s="295">
        <v>0</v>
      </c>
      <c r="I10" s="295">
        <v>0</v>
      </c>
      <c r="J10" s="295">
        <v>0</v>
      </c>
      <c r="K10" s="295">
        <v>0</v>
      </c>
      <c r="L10" s="295">
        <v>0</v>
      </c>
      <c r="M10" s="295">
        <v>0</v>
      </c>
      <c r="N10" s="295">
        <v>0</v>
      </c>
      <c r="O10" s="295">
        <v>0</v>
      </c>
      <c r="P10" s="295">
        <v>0</v>
      </c>
      <c r="Q10" s="295">
        <v>0</v>
      </c>
      <c r="R10" s="295">
        <v>0</v>
      </c>
      <c r="S10" s="295">
        <v>0</v>
      </c>
      <c r="T10" s="295">
        <v>0</v>
      </c>
    </row>
    <row r="11" spans="1:20" s="704" customFormat="1">
      <c r="A11" s="705" t="s">
        <v>1</v>
      </c>
      <c r="B11" s="706" t="s">
        <v>8</v>
      </c>
      <c r="C11" s="703">
        <v>0</v>
      </c>
      <c r="D11" s="703">
        <v>0</v>
      </c>
      <c r="E11" s="703">
        <v>0</v>
      </c>
      <c r="F11" s="703">
        <v>0</v>
      </c>
      <c r="G11" s="703">
        <v>0</v>
      </c>
      <c r="H11" s="703">
        <v>0</v>
      </c>
      <c r="I11" s="703">
        <v>0</v>
      </c>
      <c r="J11" s="703">
        <v>0</v>
      </c>
      <c r="K11" s="703">
        <v>0</v>
      </c>
      <c r="L11" s="703">
        <v>0</v>
      </c>
      <c r="M11" s="703">
        <v>0</v>
      </c>
      <c r="N11" s="703">
        <v>0</v>
      </c>
      <c r="O11" s="703">
        <v>0</v>
      </c>
      <c r="P11" s="703">
        <v>0</v>
      </c>
      <c r="Q11" s="703">
        <v>0</v>
      </c>
      <c r="R11" s="703">
        <v>0</v>
      </c>
      <c r="S11" s="703">
        <v>0</v>
      </c>
      <c r="T11" s="703">
        <v>0</v>
      </c>
    </row>
    <row r="12" spans="1:20">
      <c r="A12" s="246">
        <v>1</v>
      </c>
      <c r="B12" s="223" t="s">
        <v>384</v>
      </c>
      <c r="C12" s="295">
        <v>0</v>
      </c>
      <c r="D12" s="295">
        <v>0</v>
      </c>
      <c r="E12" s="295">
        <v>0</v>
      </c>
      <c r="F12" s="295">
        <v>0</v>
      </c>
      <c r="G12" s="295">
        <v>0</v>
      </c>
      <c r="H12" s="295">
        <v>0</v>
      </c>
      <c r="I12" s="295">
        <v>0</v>
      </c>
      <c r="J12" s="295">
        <v>0</v>
      </c>
      <c r="K12" s="295">
        <v>0</v>
      </c>
      <c r="L12" s="295">
        <v>0</v>
      </c>
      <c r="M12" s="295">
        <v>0</v>
      </c>
      <c r="N12" s="295">
        <v>0</v>
      </c>
      <c r="O12" s="295">
        <v>0</v>
      </c>
      <c r="P12" s="295">
        <v>0</v>
      </c>
      <c r="Q12" s="295">
        <v>0</v>
      </c>
      <c r="R12" s="295">
        <v>0</v>
      </c>
      <c r="S12" s="295">
        <v>0</v>
      </c>
      <c r="T12" s="295">
        <v>0</v>
      </c>
    </row>
    <row r="13" spans="1:20">
      <c r="A13" s="246">
        <v>2</v>
      </c>
      <c r="B13" s="223" t="s">
        <v>385</v>
      </c>
      <c r="C13" s="295">
        <v>0</v>
      </c>
      <c r="D13" s="295">
        <v>0</v>
      </c>
      <c r="E13" s="295">
        <v>0</v>
      </c>
      <c r="F13" s="295">
        <v>0</v>
      </c>
      <c r="G13" s="295">
        <v>0</v>
      </c>
      <c r="H13" s="295">
        <v>0</v>
      </c>
      <c r="I13" s="295">
        <v>0</v>
      </c>
      <c r="J13" s="295">
        <v>0</v>
      </c>
      <c r="K13" s="295">
        <v>0</v>
      </c>
      <c r="L13" s="295">
        <v>0</v>
      </c>
      <c r="M13" s="295">
        <v>0</v>
      </c>
      <c r="N13" s="295">
        <v>0</v>
      </c>
      <c r="O13" s="295">
        <v>0</v>
      </c>
      <c r="P13" s="295">
        <v>0</v>
      </c>
      <c r="Q13" s="295">
        <v>0</v>
      </c>
      <c r="R13" s="295">
        <v>0</v>
      </c>
      <c r="S13" s="295">
        <v>0</v>
      </c>
      <c r="T13" s="295">
        <v>0</v>
      </c>
    </row>
    <row r="14" spans="1:20">
      <c r="A14" s="246">
        <v>3</v>
      </c>
      <c r="B14" s="223" t="s">
        <v>386</v>
      </c>
      <c r="C14" s="295">
        <v>0</v>
      </c>
      <c r="D14" s="295">
        <v>0</v>
      </c>
      <c r="E14" s="295">
        <v>0</v>
      </c>
      <c r="F14" s="295">
        <v>0</v>
      </c>
      <c r="G14" s="295">
        <v>0</v>
      </c>
      <c r="H14" s="295">
        <v>0</v>
      </c>
      <c r="I14" s="295">
        <v>0</v>
      </c>
      <c r="J14" s="295">
        <v>0</v>
      </c>
      <c r="K14" s="295">
        <v>0</v>
      </c>
      <c r="L14" s="295">
        <v>0</v>
      </c>
      <c r="M14" s="295">
        <v>0</v>
      </c>
      <c r="N14" s="295">
        <v>0</v>
      </c>
      <c r="O14" s="295">
        <v>0</v>
      </c>
      <c r="P14" s="295">
        <v>0</v>
      </c>
      <c r="Q14" s="295">
        <v>0</v>
      </c>
      <c r="R14" s="295">
        <v>0</v>
      </c>
      <c r="S14" s="295">
        <v>0</v>
      </c>
      <c r="T14" s="295">
        <v>0</v>
      </c>
    </row>
    <row r="15" spans="1:20">
      <c r="A15" s="246">
        <v>4</v>
      </c>
      <c r="B15" s="223" t="s">
        <v>387</v>
      </c>
      <c r="C15" s="295">
        <v>0</v>
      </c>
      <c r="D15" s="295">
        <v>0</v>
      </c>
      <c r="E15" s="295">
        <v>0</v>
      </c>
      <c r="F15" s="295">
        <v>0</v>
      </c>
      <c r="G15" s="295">
        <v>0</v>
      </c>
      <c r="H15" s="295">
        <v>0</v>
      </c>
      <c r="I15" s="295">
        <v>0</v>
      </c>
      <c r="J15" s="295">
        <v>0</v>
      </c>
      <c r="K15" s="295">
        <v>0</v>
      </c>
      <c r="L15" s="295">
        <v>0</v>
      </c>
      <c r="M15" s="295">
        <v>0</v>
      </c>
      <c r="N15" s="295">
        <v>0</v>
      </c>
      <c r="O15" s="295">
        <v>0</v>
      </c>
      <c r="P15" s="295">
        <v>0</v>
      </c>
      <c r="Q15" s="295">
        <v>0</v>
      </c>
      <c r="R15" s="295">
        <v>0</v>
      </c>
      <c r="S15" s="295">
        <v>0</v>
      </c>
      <c r="T15" s="295">
        <v>0</v>
      </c>
    </row>
    <row r="16" spans="1:20">
      <c r="A16" s="246">
        <v>5</v>
      </c>
      <c r="B16" s="223" t="s">
        <v>388</v>
      </c>
      <c r="C16" s="295">
        <v>0</v>
      </c>
      <c r="D16" s="295">
        <v>0</v>
      </c>
      <c r="E16" s="295">
        <v>0</v>
      </c>
      <c r="F16" s="295">
        <v>0</v>
      </c>
      <c r="G16" s="295">
        <v>0</v>
      </c>
      <c r="H16" s="295">
        <v>0</v>
      </c>
      <c r="I16" s="295">
        <v>0</v>
      </c>
      <c r="J16" s="295">
        <v>0</v>
      </c>
      <c r="K16" s="295">
        <v>0</v>
      </c>
      <c r="L16" s="295">
        <v>0</v>
      </c>
      <c r="M16" s="295">
        <v>0</v>
      </c>
      <c r="N16" s="295">
        <v>0</v>
      </c>
      <c r="O16" s="295">
        <v>0</v>
      </c>
      <c r="P16" s="295">
        <v>0</v>
      </c>
      <c r="Q16" s="295">
        <v>0</v>
      </c>
      <c r="R16" s="295">
        <v>0</v>
      </c>
      <c r="S16" s="295">
        <v>0</v>
      </c>
      <c r="T16" s="295">
        <v>0</v>
      </c>
    </row>
    <row r="17" spans="1:20">
      <c r="A17" s="246">
        <v>6</v>
      </c>
      <c r="B17" s="223" t="s">
        <v>389</v>
      </c>
      <c r="C17" s="295">
        <v>0</v>
      </c>
      <c r="D17" s="295">
        <v>0</v>
      </c>
      <c r="E17" s="295">
        <v>0</v>
      </c>
      <c r="F17" s="295">
        <v>0</v>
      </c>
      <c r="G17" s="295">
        <v>0</v>
      </c>
      <c r="H17" s="295">
        <v>0</v>
      </c>
      <c r="I17" s="295">
        <v>0</v>
      </c>
      <c r="J17" s="295">
        <v>0</v>
      </c>
      <c r="K17" s="295">
        <v>0</v>
      </c>
      <c r="L17" s="295">
        <v>0</v>
      </c>
      <c r="M17" s="295">
        <v>0</v>
      </c>
      <c r="N17" s="295">
        <v>0</v>
      </c>
      <c r="O17" s="295">
        <v>0</v>
      </c>
      <c r="P17" s="295">
        <v>0</v>
      </c>
      <c r="Q17" s="295">
        <v>0</v>
      </c>
      <c r="R17" s="295">
        <v>0</v>
      </c>
      <c r="S17" s="295">
        <v>0</v>
      </c>
      <c r="T17" s="295">
        <v>0</v>
      </c>
    </row>
    <row r="18" spans="1:20">
      <c r="A18" s="246">
        <v>7</v>
      </c>
      <c r="B18" s="223" t="s">
        <v>390</v>
      </c>
      <c r="C18" s="295">
        <v>0</v>
      </c>
      <c r="D18" s="295">
        <v>0</v>
      </c>
      <c r="E18" s="295">
        <v>0</v>
      </c>
      <c r="F18" s="295">
        <v>0</v>
      </c>
      <c r="G18" s="295">
        <v>0</v>
      </c>
      <c r="H18" s="295">
        <v>0</v>
      </c>
      <c r="I18" s="295">
        <v>0</v>
      </c>
      <c r="J18" s="295">
        <v>0</v>
      </c>
      <c r="K18" s="295">
        <v>0</v>
      </c>
      <c r="L18" s="295">
        <v>0</v>
      </c>
      <c r="M18" s="295">
        <v>0</v>
      </c>
      <c r="N18" s="295">
        <v>0</v>
      </c>
      <c r="O18" s="295">
        <v>0</v>
      </c>
      <c r="P18" s="295">
        <v>0</v>
      </c>
      <c r="Q18" s="295">
        <v>0</v>
      </c>
      <c r="R18" s="295">
        <v>0</v>
      </c>
      <c r="S18" s="295">
        <v>0</v>
      </c>
      <c r="T18" s="295">
        <v>0</v>
      </c>
    </row>
    <row r="19" spans="1:20">
      <c r="A19" s="246">
        <v>8</v>
      </c>
      <c r="B19" s="223" t="s">
        <v>391</v>
      </c>
      <c r="C19" s="295">
        <v>0</v>
      </c>
      <c r="D19" s="295">
        <v>0</v>
      </c>
      <c r="E19" s="295">
        <v>0</v>
      </c>
      <c r="F19" s="295">
        <v>0</v>
      </c>
      <c r="G19" s="295">
        <v>0</v>
      </c>
      <c r="H19" s="295">
        <v>0</v>
      </c>
      <c r="I19" s="295">
        <v>0</v>
      </c>
      <c r="J19" s="295">
        <v>0</v>
      </c>
      <c r="K19" s="295">
        <v>0</v>
      </c>
      <c r="L19" s="295">
        <v>0</v>
      </c>
      <c r="M19" s="295">
        <v>0</v>
      </c>
      <c r="N19" s="295">
        <v>0</v>
      </c>
      <c r="O19" s="295">
        <v>0</v>
      </c>
      <c r="P19" s="295">
        <v>0</v>
      </c>
      <c r="Q19" s="295">
        <v>0</v>
      </c>
      <c r="R19" s="295">
        <v>0</v>
      </c>
      <c r="S19" s="295">
        <v>0</v>
      </c>
      <c r="T19" s="295">
        <v>0</v>
      </c>
    </row>
    <row r="20" spans="1:20">
      <c r="A20" s="246">
        <v>9</v>
      </c>
      <c r="B20" s="223" t="s">
        <v>392</v>
      </c>
      <c r="C20" s="295">
        <v>0</v>
      </c>
      <c r="D20" s="295">
        <v>0</v>
      </c>
      <c r="E20" s="295">
        <v>0</v>
      </c>
      <c r="F20" s="295">
        <v>0</v>
      </c>
      <c r="G20" s="295">
        <v>0</v>
      </c>
      <c r="H20" s="295">
        <v>0</v>
      </c>
      <c r="I20" s="295">
        <v>0</v>
      </c>
      <c r="J20" s="295">
        <v>0</v>
      </c>
      <c r="K20" s="295">
        <v>0</v>
      </c>
      <c r="L20" s="295">
        <v>0</v>
      </c>
      <c r="M20" s="295">
        <v>0</v>
      </c>
      <c r="N20" s="295">
        <v>0</v>
      </c>
      <c r="O20" s="295">
        <v>0</v>
      </c>
      <c r="P20" s="295">
        <v>0</v>
      </c>
      <c r="Q20" s="295">
        <v>0</v>
      </c>
      <c r="R20" s="295">
        <v>0</v>
      </c>
      <c r="S20" s="295">
        <v>0</v>
      </c>
      <c r="T20" s="295">
        <v>0</v>
      </c>
    </row>
    <row r="21" spans="1:20">
      <c r="A21" s="246">
        <v>10</v>
      </c>
      <c r="B21" s="223" t="s">
        <v>393</v>
      </c>
      <c r="C21" s="295">
        <v>0</v>
      </c>
      <c r="D21" s="295">
        <v>0</v>
      </c>
      <c r="E21" s="295">
        <v>0</v>
      </c>
      <c r="F21" s="295">
        <v>0</v>
      </c>
      <c r="G21" s="295">
        <v>0</v>
      </c>
      <c r="H21" s="295">
        <v>0</v>
      </c>
      <c r="I21" s="295">
        <v>0</v>
      </c>
      <c r="J21" s="295">
        <v>0</v>
      </c>
      <c r="K21" s="295">
        <v>0</v>
      </c>
      <c r="L21" s="295">
        <v>0</v>
      </c>
      <c r="M21" s="295">
        <v>0</v>
      </c>
      <c r="N21" s="295">
        <v>0</v>
      </c>
      <c r="O21" s="295">
        <v>0</v>
      </c>
      <c r="P21" s="295">
        <v>0</v>
      </c>
      <c r="Q21" s="295">
        <v>0</v>
      </c>
      <c r="R21" s="295">
        <v>0</v>
      </c>
      <c r="S21" s="295">
        <v>0</v>
      </c>
      <c r="T21" s="295">
        <v>0</v>
      </c>
    </row>
    <row r="22" spans="1:20" ht="16.5">
      <c r="A22" s="174"/>
      <c r="B22" s="587" t="str">
        <f>TT!C7</f>
        <v>Kon Tum, ngày     tháng 06 năm 2021</v>
      </c>
      <c r="C22" s="587"/>
      <c r="D22" s="587"/>
      <c r="E22" s="587"/>
      <c r="F22" s="587"/>
      <c r="G22" s="587"/>
      <c r="H22" s="225"/>
      <c r="I22" s="225"/>
      <c r="J22" s="225"/>
      <c r="K22" s="232"/>
      <c r="L22" s="233"/>
      <c r="M22" s="588" t="str">
        <f>B22</f>
        <v>Kon Tum, ngày     tháng 06 năm 2021</v>
      </c>
      <c r="N22" s="588"/>
      <c r="O22" s="588"/>
      <c r="P22" s="588"/>
      <c r="Q22" s="588"/>
      <c r="R22" s="588"/>
      <c r="S22" s="588"/>
      <c r="T22" s="239"/>
    </row>
    <row r="23" spans="1:20" ht="16.5">
      <c r="A23" s="118"/>
      <c r="B23" s="539" t="str">
        <f>TT!A6</f>
        <v>NGƯỜI LẬP BIỂU</v>
      </c>
      <c r="C23" s="539"/>
      <c r="D23" s="539"/>
      <c r="E23" s="539"/>
      <c r="F23" s="539"/>
      <c r="G23" s="539"/>
      <c r="H23" s="226"/>
      <c r="I23" s="226"/>
      <c r="J23" s="226"/>
      <c r="K23" s="234"/>
      <c r="L23" s="234"/>
      <c r="M23" s="540" t="str">
        <f>TT!C5</f>
        <v>CỤC TRƯỞNG</v>
      </c>
      <c r="N23" s="540"/>
      <c r="O23" s="540"/>
      <c r="P23" s="540"/>
      <c r="Q23" s="540"/>
      <c r="R23" s="540"/>
      <c r="S23" s="540"/>
      <c r="T23" s="227"/>
    </row>
    <row r="24" spans="1:20" ht="16.5">
      <c r="A24" s="3"/>
      <c r="B24" s="217"/>
      <c r="C24" s="217"/>
      <c r="D24" s="218"/>
      <c r="E24" s="218"/>
      <c r="F24" s="218"/>
      <c r="G24" s="217"/>
      <c r="H24" s="217"/>
      <c r="I24" s="217"/>
      <c r="J24" s="217"/>
      <c r="K24" s="218"/>
      <c r="L24" s="218"/>
      <c r="M24" s="218"/>
      <c r="N24" s="218"/>
      <c r="O24" s="130"/>
      <c r="P24" s="227"/>
      <c r="Q24" s="227"/>
      <c r="R24" s="227"/>
      <c r="S24" s="218"/>
      <c r="T24" s="218"/>
    </row>
    <row r="25" spans="1:20" ht="16.5">
      <c r="A25" s="3"/>
      <c r="B25" s="217"/>
      <c r="C25" s="217"/>
      <c r="D25" s="218"/>
      <c r="E25" s="218"/>
      <c r="F25" s="218"/>
      <c r="G25" s="217"/>
      <c r="H25" s="217"/>
      <c r="I25" s="217"/>
      <c r="J25" s="217"/>
      <c r="K25" s="218"/>
      <c r="L25" s="218"/>
      <c r="M25" s="218"/>
      <c r="N25" s="218"/>
      <c r="O25" s="130"/>
      <c r="P25" s="230"/>
      <c r="Q25" s="230"/>
      <c r="R25" s="230"/>
      <c r="S25" s="230"/>
      <c r="T25" s="230"/>
    </row>
    <row r="26" spans="1:20" ht="16.5">
      <c r="A26" s="3"/>
      <c r="B26" s="217"/>
      <c r="C26" s="217"/>
      <c r="D26" s="218"/>
      <c r="E26" s="218"/>
      <c r="F26" s="218"/>
      <c r="G26" s="217"/>
      <c r="H26" s="217"/>
      <c r="I26" s="217"/>
      <c r="J26" s="217"/>
      <c r="K26" s="218"/>
      <c r="L26" s="218"/>
      <c r="M26" s="218"/>
      <c r="N26" s="218"/>
      <c r="O26" s="130"/>
      <c r="P26" s="230"/>
      <c r="Q26" s="230"/>
      <c r="R26" s="230"/>
      <c r="S26" s="230"/>
      <c r="T26" s="230"/>
    </row>
    <row r="27" spans="1:20" ht="16.5">
      <c r="A27" s="3"/>
      <c r="B27" s="540" t="str">
        <f>TT!C6</f>
        <v>PHẠM ANH VŨ</v>
      </c>
      <c r="C27" s="540"/>
      <c r="D27" s="540"/>
      <c r="E27" s="540"/>
      <c r="F27" s="540"/>
      <c r="G27" s="540"/>
      <c r="H27" s="227"/>
      <c r="I27" s="227"/>
      <c r="J27" s="227"/>
      <c r="K27" s="218"/>
      <c r="L27" s="218"/>
      <c r="M27" s="540" t="str">
        <f>TT!C3</f>
        <v>CAO MINH HOÀNG TÙNG</v>
      </c>
      <c r="N27" s="540"/>
      <c r="O27" s="540"/>
      <c r="P27" s="540"/>
      <c r="Q27" s="540"/>
      <c r="R27" s="540"/>
      <c r="S27" s="540"/>
      <c r="T27" s="227"/>
    </row>
  </sheetData>
  <sheetProtection selectLockedCells="1" selectUnlockedCells="1"/>
  <mergeCells count="32">
    <mergeCell ref="E1:O1"/>
    <mergeCell ref="P2:T2"/>
    <mergeCell ref="A1:D1"/>
    <mergeCell ref="P1:T1"/>
    <mergeCell ref="B3:B7"/>
    <mergeCell ref="C3:E3"/>
    <mergeCell ref="F3:L3"/>
    <mergeCell ref="M3:P3"/>
    <mergeCell ref="C4:C7"/>
    <mergeCell ref="D4:E4"/>
    <mergeCell ref="F4:F7"/>
    <mergeCell ref="G4:L4"/>
    <mergeCell ref="M4:N6"/>
    <mergeCell ref="O4:P6"/>
    <mergeCell ref="D5:D7"/>
    <mergeCell ref="E5:E7"/>
    <mergeCell ref="B27:G27"/>
    <mergeCell ref="M27:S27"/>
    <mergeCell ref="Q3:T3"/>
    <mergeCell ref="Q4:R6"/>
    <mergeCell ref="S4:T6"/>
    <mergeCell ref="G5:H6"/>
    <mergeCell ref="I5:L5"/>
    <mergeCell ref="I6:J6"/>
    <mergeCell ref="K6:L6"/>
    <mergeCell ref="A8:B8"/>
    <mergeCell ref="A9:B9"/>
    <mergeCell ref="B22:G22"/>
    <mergeCell ref="M22:S22"/>
    <mergeCell ref="B23:G23"/>
    <mergeCell ref="M23:S23"/>
    <mergeCell ref="A3:A7"/>
  </mergeCells>
  <pageMargins left="0.38" right="0.39" top="0.38" bottom="0.37" header="0.31496062992126" footer="0.31496062992126"/>
  <pageSetup paperSize="9" scale="65"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rgb="FF0070C0"/>
  </sheetPr>
  <dimension ref="A1:V27"/>
  <sheetViews>
    <sheetView topLeftCell="A3" zoomScale="80" zoomScaleNormal="80" zoomScaleSheetLayoutView="85" workbookViewId="0">
      <pane xSplit="2" ySplit="6" topLeftCell="C9" activePane="bottomRight" state="frozen"/>
      <selection activeCell="A3" sqref="A3"/>
      <selection pane="topRight" activeCell="C3" sqref="C3"/>
      <selection pane="bottomLeft" activeCell="A9" sqref="A9"/>
      <selection pane="bottomRight" activeCell="I4" sqref="I4:I7"/>
    </sheetView>
  </sheetViews>
  <sheetFormatPr defaultRowHeight="15.75"/>
  <cols>
    <col min="1" max="1" width="4.125" style="130" customWidth="1"/>
    <col min="2" max="2" width="25.5" style="130" customWidth="1"/>
    <col min="3" max="3" width="8.25" style="130" customWidth="1"/>
    <col min="4" max="4" width="6.75" style="130" customWidth="1"/>
    <col min="5" max="5" width="7.875" style="130" customWidth="1"/>
    <col min="6" max="6" width="8" style="130" customWidth="1"/>
    <col min="7" max="7" width="7" style="130" customWidth="1"/>
    <col min="8" max="8" width="8.5" style="130" customWidth="1"/>
    <col min="9" max="10" width="9" style="130"/>
    <col min="11" max="11" width="8.5" style="130" customWidth="1"/>
    <col min="12" max="12" width="7.875" style="130" customWidth="1"/>
    <col min="13" max="13" width="7.125" style="130" customWidth="1"/>
    <col min="14" max="14" width="8.125" style="130" customWidth="1"/>
    <col min="15" max="18" width="9" style="130" customWidth="1"/>
    <col min="19" max="19" width="8.125" style="130" customWidth="1"/>
    <col min="20" max="20" width="7.375" style="130" customWidth="1"/>
    <col min="21" max="21" width="7.5" style="130" customWidth="1"/>
    <col min="22" max="22" width="9.625" style="130" customWidth="1"/>
    <col min="23" max="16384" width="9" style="130"/>
  </cols>
  <sheetData>
    <row r="1" spans="1:22" ht="67.5" customHeight="1">
      <c r="A1" s="397" t="s">
        <v>327</v>
      </c>
      <c r="B1" s="397"/>
      <c r="C1" s="397"/>
      <c r="D1" s="397"/>
      <c r="E1" s="397"/>
      <c r="F1" s="624" t="s">
        <v>401</v>
      </c>
      <c r="G1" s="624"/>
      <c r="H1" s="624"/>
      <c r="I1" s="624"/>
      <c r="J1" s="624"/>
      <c r="K1" s="624"/>
      <c r="L1" s="624"/>
      <c r="M1" s="624"/>
      <c r="N1" s="624"/>
      <c r="O1" s="624"/>
      <c r="P1" s="624"/>
      <c r="Q1" s="624"/>
      <c r="R1" s="394" t="str">
        <f>TT!C2</f>
        <v>Đơn vị  báo cáo: CỤC THADS TỈNH KON TUM
Đơn vị nhận báo cáo: BAN PHÁP CHẾ HĐND TỈNH KON TUM</v>
      </c>
      <c r="S1" s="394"/>
      <c r="T1" s="394"/>
      <c r="U1" s="394"/>
      <c r="V1" s="394"/>
    </row>
    <row r="2" spans="1:22">
      <c r="A2" s="25"/>
      <c r="B2" s="131"/>
      <c r="C2" s="132"/>
      <c r="D2" s="132"/>
      <c r="E2" s="132"/>
      <c r="F2" s="132"/>
      <c r="G2" s="132"/>
      <c r="H2" s="132"/>
      <c r="I2" s="133"/>
      <c r="J2" s="42">
        <f>COUNTBLANK(D12:V12)</f>
        <v>0</v>
      </c>
      <c r="K2" s="42">
        <f>COUNTA(D12:V12)</f>
        <v>19</v>
      </c>
      <c r="L2" s="42">
        <f>J2+K2</f>
        <v>19</v>
      </c>
      <c r="M2" s="134"/>
      <c r="R2" s="626" t="s">
        <v>269</v>
      </c>
      <c r="S2" s="626"/>
      <c r="T2" s="626"/>
      <c r="U2" s="626"/>
      <c r="V2" s="626"/>
    </row>
    <row r="3" spans="1:22" ht="16.5" customHeight="1">
      <c r="A3" s="586" t="s">
        <v>237</v>
      </c>
      <c r="B3" s="586" t="s">
        <v>157</v>
      </c>
      <c r="C3" s="625" t="s">
        <v>270</v>
      </c>
      <c r="D3" s="625" t="s">
        <v>4</v>
      </c>
      <c r="E3" s="625"/>
      <c r="F3" s="625"/>
      <c r="G3" s="625"/>
      <c r="H3" s="625" t="s">
        <v>271</v>
      </c>
      <c r="I3" s="586" t="s">
        <v>4</v>
      </c>
      <c r="J3" s="586"/>
      <c r="K3" s="586"/>
      <c r="L3" s="586"/>
      <c r="M3" s="586" t="s">
        <v>272</v>
      </c>
      <c r="N3" s="586"/>
      <c r="O3" s="586"/>
      <c r="P3" s="586"/>
      <c r="Q3" s="586"/>
      <c r="R3" s="586"/>
      <c r="S3" s="586"/>
      <c r="T3" s="586"/>
      <c r="U3" s="586"/>
      <c r="V3" s="586"/>
    </row>
    <row r="4" spans="1:22" s="138" customFormat="1" ht="21" customHeight="1">
      <c r="A4" s="586"/>
      <c r="B4" s="586"/>
      <c r="C4" s="625"/>
      <c r="D4" s="625" t="s">
        <v>273</v>
      </c>
      <c r="E4" s="625" t="s">
        <v>4</v>
      </c>
      <c r="F4" s="625"/>
      <c r="G4" s="625" t="s">
        <v>274</v>
      </c>
      <c r="H4" s="625"/>
      <c r="I4" s="586" t="s">
        <v>275</v>
      </c>
      <c r="J4" s="586" t="s">
        <v>276</v>
      </c>
      <c r="K4" s="586" t="s">
        <v>277</v>
      </c>
      <c r="L4" s="586" t="s">
        <v>278</v>
      </c>
      <c r="M4" s="586" t="s">
        <v>12</v>
      </c>
      <c r="N4" s="586" t="s">
        <v>4</v>
      </c>
      <c r="O4" s="586"/>
      <c r="P4" s="586"/>
      <c r="Q4" s="586"/>
      <c r="R4" s="586"/>
      <c r="S4" s="586"/>
      <c r="T4" s="586"/>
      <c r="U4" s="586"/>
      <c r="V4" s="586" t="s">
        <v>279</v>
      </c>
    </row>
    <row r="5" spans="1:22" s="138" customFormat="1" ht="24" customHeight="1">
      <c r="A5" s="586"/>
      <c r="B5" s="586"/>
      <c r="C5" s="625"/>
      <c r="D5" s="625"/>
      <c r="E5" s="625" t="s">
        <v>267</v>
      </c>
      <c r="F5" s="625" t="s">
        <v>62</v>
      </c>
      <c r="G5" s="625"/>
      <c r="H5" s="625"/>
      <c r="I5" s="586"/>
      <c r="J5" s="586"/>
      <c r="K5" s="586"/>
      <c r="L5" s="586"/>
      <c r="M5" s="586"/>
      <c r="N5" s="586" t="s">
        <v>280</v>
      </c>
      <c r="O5" s="586" t="s">
        <v>4</v>
      </c>
      <c r="P5" s="586"/>
      <c r="Q5" s="586"/>
      <c r="R5" s="586"/>
      <c r="S5" s="586" t="s">
        <v>281</v>
      </c>
      <c r="T5" s="586" t="s">
        <v>4</v>
      </c>
      <c r="U5" s="586"/>
      <c r="V5" s="586"/>
    </row>
    <row r="6" spans="1:22" s="138" customFormat="1" ht="25.5" customHeight="1">
      <c r="A6" s="586"/>
      <c r="B6" s="586"/>
      <c r="C6" s="625"/>
      <c r="D6" s="625"/>
      <c r="E6" s="625"/>
      <c r="F6" s="625"/>
      <c r="G6" s="625"/>
      <c r="H6" s="625"/>
      <c r="I6" s="586"/>
      <c r="J6" s="586"/>
      <c r="K6" s="586"/>
      <c r="L6" s="586"/>
      <c r="M6" s="586"/>
      <c r="N6" s="586"/>
      <c r="O6" s="586" t="s">
        <v>282</v>
      </c>
      <c r="P6" s="586"/>
      <c r="Q6" s="586" t="s">
        <v>62</v>
      </c>
      <c r="R6" s="586"/>
      <c r="S6" s="586"/>
      <c r="T6" s="586"/>
      <c r="U6" s="586"/>
      <c r="V6" s="586"/>
    </row>
    <row r="7" spans="1:22" ht="125.25" customHeight="1">
      <c r="A7" s="586"/>
      <c r="B7" s="586"/>
      <c r="C7" s="625"/>
      <c r="D7" s="625"/>
      <c r="E7" s="625"/>
      <c r="F7" s="625"/>
      <c r="G7" s="625"/>
      <c r="H7" s="625"/>
      <c r="I7" s="586"/>
      <c r="J7" s="586"/>
      <c r="K7" s="586"/>
      <c r="L7" s="586"/>
      <c r="M7" s="586"/>
      <c r="N7" s="586"/>
      <c r="O7" s="276" t="s">
        <v>283</v>
      </c>
      <c r="P7" s="276" t="s">
        <v>284</v>
      </c>
      <c r="Q7" s="276" t="s">
        <v>283</v>
      </c>
      <c r="R7" s="276" t="s">
        <v>284</v>
      </c>
      <c r="S7" s="586"/>
      <c r="T7" s="280" t="s">
        <v>267</v>
      </c>
      <c r="U7" s="280" t="s">
        <v>62</v>
      </c>
      <c r="V7" s="586"/>
    </row>
    <row r="8" spans="1:22">
      <c r="A8" s="627" t="s">
        <v>3</v>
      </c>
      <c r="B8" s="627"/>
      <c r="C8" s="281">
        <v>1</v>
      </c>
      <c r="D8" s="281">
        <v>2</v>
      </c>
      <c r="E8" s="281">
        <v>3</v>
      </c>
      <c r="F8" s="281">
        <v>4</v>
      </c>
      <c r="G8" s="281">
        <v>5</v>
      </c>
      <c r="H8" s="281">
        <v>6</v>
      </c>
      <c r="I8" s="281">
        <v>7</v>
      </c>
      <c r="J8" s="281">
        <v>8</v>
      </c>
      <c r="K8" s="281">
        <v>9</v>
      </c>
      <c r="L8" s="281">
        <v>10</v>
      </c>
      <c r="M8" s="281">
        <v>11</v>
      </c>
      <c r="N8" s="281">
        <v>12</v>
      </c>
      <c r="O8" s="281">
        <v>13</v>
      </c>
      <c r="P8" s="281">
        <v>14</v>
      </c>
      <c r="Q8" s="281">
        <v>15</v>
      </c>
      <c r="R8" s="281">
        <v>16</v>
      </c>
      <c r="S8" s="281">
        <v>17</v>
      </c>
      <c r="T8" s="281">
        <v>18</v>
      </c>
      <c r="U8" s="281">
        <v>19</v>
      </c>
      <c r="V8" s="281">
        <v>20</v>
      </c>
    </row>
    <row r="9" spans="1:22" s="710" customFormat="1">
      <c r="A9" s="707" t="s">
        <v>12</v>
      </c>
      <c r="B9" s="708"/>
      <c r="C9" s="709">
        <v>1</v>
      </c>
      <c r="D9" s="709">
        <v>1</v>
      </c>
      <c r="E9" s="709">
        <v>0</v>
      </c>
      <c r="F9" s="709">
        <v>1</v>
      </c>
      <c r="G9" s="709">
        <v>0</v>
      </c>
      <c r="H9" s="709">
        <v>1</v>
      </c>
      <c r="I9" s="709">
        <v>0</v>
      </c>
      <c r="J9" s="709">
        <v>0</v>
      </c>
      <c r="K9" s="709">
        <v>1</v>
      </c>
      <c r="L9" s="709">
        <v>0</v>
      </c>
      <c r="M9" s="709">
        <v>1</v>
      </c>
      <c r="N9" s="709">
        <v>1</v>
      </c>
      <c r="O9" s="709">
        <v>0</v>
      </c>
      <c r="P9" s="709">
        <v>0</v>
      </c>
      <c r="Q9" s="709">
        <v>0</v>
      </c>
      <c r="R9" s="709">
        <v>1</v>
      </c>
      <c r="S9" s="709">
        <v>0</v>
      </c>
      <c r="T9" s="709">
        <v>0</v>
      </c>
      <c r="U9" s="709">
        <v>0</v>
      </c>
      <c r="V9" s="709">
        <v>0</v>
      </c>
    </row>
    <row r="10" spans="1:22">
      <c r="A10" s="247" t="s">
        <v>0</v>
      </c>
      <c r="B10" s="248" t="s">
        <v>236</v>
      </c>
      <c r="C10" s="296">
        <v>0</v>
      </c>
      <c r="D10" s="296">
        <v>0</v>
      </c>
      <c r="E10" s="296">
        <v>0</v>
      </c>
      <c r="F10" s="296">
        <v>0</v>
      </c>
      <c r="G10" s="296">
        <v>0</v>
      </c>
      <c r="H10" s="296">
        <v>0</v>
      </c>
      <c r="I10" s="296">
        <v>0</v>
      </c>
      <c r="J10" s="296">
        <v>0</v>
      </c>
      <c r="K10" s="296">
        <v>0</v>
      </c>
      <c r="L10" s="296">
        <v>0</v>
      </c>
      <c r="M10" s="296">
        <v>0</v>
      </c>
      <c r="N10" s="296">
        <v>0</v>
      </c>
      <c r="O10" s="296">
        <v>0</v>
      </c>
      <c r="P10" s="296">
        <v>0</v>
      </c>
      <c r="Q10" s="296">
        <v>0</v>
      </c>
      <c r="R10" s="296">
        <v>0</v>
      </c>
      <c r="S10" s="296">
        <v>0</v>
      </c>
      <c r="T10" s="296">
        <v>0</v>
      </c>
      <c r="U10" s="296">
        <v>0</v>
      </c>
      <c r="V10" s="296">
        <v>0</v>
      </c>
    </row>
    <row r="11" spans="1:22" s="710" customFormat="1">
      <c r="A11" s="711" t="s">
        <v>1</v>
      </c>
      <c r="B11" s="712" t="s">
        <v>8</v>
      </c>
      <c r="C11" s="709">
        <v>1</v>
      </c>
      <c r="D11" s="709">
        <v>1</v>
      </c>
      <c r="E11" s="709">
        <v>0</v>
      </c>
      <c r="F11" s="709">
        <v>1</v>
      </c>
      <c r="G11" s="709">
        <v>0</v>
      </c>
      <c r="H11" s="709">
        <v>1</v>
      </c>
      <c r="I11" s="709">
        <v>0</v>
      </c>
      <c r="J11" s="709">
        <v>0</v>
      </c>
      <c r="K11" s="709">
        <v>1</v>
      </c>
      <c r="L11" s="709">
        <v>0</v>
      </c>
      <c r="M11" s="709">
        <v>1</v>
      </c>
      <c r="N11" s="709">
        <v>1</v>
      </c>
      <c r="O11" s="709">
        <v>0</v>
      </c>
      <c r="P11" s="709">
        <v>0</v>
      </c>
      <c r="Q11" s="709">
        <v>0</v>
      </c>
      <c r="R11" s="709">
        <v>1</v>
      </c>
      <c r="S11" s="709">
        <v>0</v>
      </c>
      <c r="T11" s="709">
        <v>0</v>
      </c>
      <c r="U11" s="709">
        <v>0</v>
      </c>
      <c r="V11" s="709">
        <v>0</v>
      </c>
    </row>
    <row r="12" spans="1:22">
      <c r="A12" s="247">
        <v>1</v>
      </c>
      <c r="B12" s="223" t="s">
        <v>384</v>
      </c>
      <c r="C12" s="296">
        <v>1</v>
      </c>
      <c r="D12" s="296">
        <v>1</v>
      </c>
      <c r="E12" s="296">
        <v>0</v>
      </c>
      <c r="F12" s="296">
        <v>1</v>
      </c>
      <c r="G12" s="296">
        <v>0</v>
      </c>
      <c r="H12" s="296">
        <v>1</v>
      </c>
      <c r="I12" s="296">
        <v>0</v>
      </c>
      <c r="J12" s="296">
        <v>0</v>
      </c>
      <c r="K12" s="296">
        <v>1</v>
      </c>
      <c r="L12" s="296">
        <v>0</v>
      </c>
      <c r="M12" s="296">
        <v>1</v>
      </c>
      <c r="N12" s="296">
        <v>1</v>
      </c>
      <c r="O12" s="296">
        <v>0</v>
      </c>
      <c r="P12" s="296">
        <v>0</v>
      </c>
      <c r="Q12" s="296">
        <v>0</v>
      </c>
      <c r="R12" s="296">
        <v>1</v>
      </c>
      <c r="S12" s="296">
        <v>0</v>
      </c>
      <c r="T12" s="296">
        <v>0</v>
      </c>
      <c r="U12" s="296">
        <v>0</v>
      </c>
      <c r="V12" s="296">
        <v>0</v>
      </c>
    </row>
    <row r="13" spans="1:22">
      <c r="A13" s="247">
        <v>2</v>
      </c>
      <c r="B13" s="223" t="s">
        <v>385</v>
      </c>
      <c r="C13" s="296">
        <v>0</v>
      </c>
      <c r="D13" s="296">
        <v>0</v>
      </c>
      <c r="E13" s="296">
        <v>0</v>
      </c>
      <c r="F13" s="296">
        <v>0</v>
      </c>
      <c r="G13" s="296">
        <v>0</v>
      </c>
      <c r="H13" s="296">
        <v>0</v>
      </c>
      <c r="I13" s="296">
        <v>0</v>
      </c>
      <c r="J13" s="296">
        <v>0</v>
      </c>
      <c r="K13" s="296">
        <v>0</v>
      </c>
      <c r="L13" s="296">
        <v>0</v>
      </c>
      <c r="M13" s="296">
        <v>0</v>
      </c>
      <c r="N13" s="296">
        <v>0</v>
      </c>
      <c r="O13" s="296">
        <v>0</v>
      </c>
      <c r="P13" s="296">
        <v>0</v>
      </c>
      <c r="Q13" s="296">
        <v>0</v>
      </c>
      <c r="R13" s="296">
        <v>0</v>
      </c>
      <c r="S13" s="296">
        <v>0</v>
      </c>
      <c r="T13" s="296">
        <v>0</v>
      </c>
      <c r="U13" s="296">
        <v>0</v>
      </c>
      <c r="V13" s="296">
        <v>0</v>
      </c>
    </row>
    <row r="14" spans="1:22">
      <c r="A14" s="247">
        <v>3</v>
      </c>
      <c r="B14" s="223" t="s">
        <v>386</v>
      </c>
      <c r="C14" s="296">
        <v>0</v>
      </c>
      <c r="D14" s="296">
        <v>0</v>
      </c>
      <c r="E14" s="296">
        <v>0</v>
      </c>
      <c r="F14" s="296">
        <v>0</v>
      </c>
      <c r="G14" s="296">
        <v>0</v>
      </c>
      <c r="H14" s="296">
        <v>0</v>
      </c>
      <c r="I14" s="296">
        <v>0</v>
      </c>
      <c r="J14" s="296">
        <v>0</v>
      </c>
      <c r="K14" s="296">
        <v>0</v>
      </c>
      <c r="L14" s="296">
        <v>0</v>
      </c>
      <c r="M14" s="296">
        <v>0</v>
      </c>
      <c r="N14" s="296">
        <v>0</v>
      </c>
      <c r="O14" s="296">
        <v>0</v>
      </c>
      <c r="P14" s="296">
        <v>0</v>
      </c>
      <c r="Q14" s="296">
        <v>0</v>
      </c>
      <c r="R14" s="296">
        <v>0</v>
      </c>
      <c r="S14" s="296">
        <v>0</v>
      </c>
      <c r="T14" s="296">
        <v>0</v>
      </c>
      <c r="U14" s="296">
        <v>0</v>
      </c>
      <c r="V14" s="296">
        <v>0</v>
      </c>
    </row>
    <row r="15" spans="1:22">
      <c r="A15" s="247">
        <v>4</v>
      </c>
      <c r="B15" s="223" t="s">
        <v>387</v>
      </c>
      <c r="C15" s="296">
        <v>0</v>
      </c>
      <c r="D15" s="296">
        <v>0</v>
      </c>
      <c r="E15" s="296">
        <v>0</v>
      </c>
      <c r="F15" s="296">
        <v>0</v>
      </c>
      <c r="G15" s="296">
        <v>0</v>
      </c>
      <c r="H15" s="296">
        <v>0</v>
      </c>
      <c r="I15" s="296">
        <v>0</v>
      </c>
      <c r="J15" s="296">
        <v>0</v>
      </c>
      <c r="K15" s="296">
        <v>0</v>
      </c>
      <c r="L15" s="296">
        <v>0</v>
      </c>
      <c r="M15" s="296">
        <v>0</v>
      </c>
      <c r="N15" s="296">
        <v>0</v>
      </c>
      <c r="O15" s="296">
        <v>0</v>
      </c>
      <c r="P15" s="296">
        <v>0</v>
      </c>
      <c r="Q15" s="296">
        <v>0</v>
      </c>
      <c r="R15" s="296">
        <v>0</v>
      </c>
      <c r="S15" s="296">
        <v>0</v>
      </c>
      <c r="T15" s="296">
        <v>0</v>
      </c>
      <c r="U15" s="296">
        <v>0</v>
      </c>
      <c r="V15" s="296">
        <v>0</v>
      </c>
    </row>
    <row r="16" spans="1:22">
      <c r="A16" s="247">
        <v>5</v>
      </c>
      <c r="B16" s="223" t="s">
        <v>388</v>
      </c>
      <c r="C16" s="296">
        <v>0</v>
      </c>
      <c r="D16" s="296">
        <v>0</v>
      </c>
      <c r="E16" s="296">
        <v>0</v>
      </c>
      <c r="F16" s="296">
        <v>0</v>
      </c>
      <c r="G16" s="296">
        <v>0</v>
      </c>
      <c r="H16" s="296">
        <v>0</v>
      </c>
      <c r="I16" s="296">
        <v>0</v>
      </c>
      <c r="J16" s="296">
        <v>0</v>
      </c>
      <c r="K16" s="296">
        <v>0</v>
      </c>
      <c r="L16" s="296">
        <v>0</v>
      </c>
      <c r="M16" s="296">
        <v>0</v>
      </c>
      <c r="N16" s="296">
        <v>0</v>
      </c>
      <c r="O16" s="296">
        <v>0</v>
      </c>
      <c r="P16" s="296">
        <v>0</v>
      </c>
      <c r="Q16" s="296">
        <v>0</v>
      </c>
      <c r="R16" s="296">
        <v>0</v>
      </c>
      <c r="S16" s="296">
        <v>0</v>
      </c>
      <c r="T16" s="296">
        <v>0</v>
      </c>
      <c r="U16" s="296">
        <v>0</v>
      </c>
      <c r="V16" s="296">
        <v>0</v>
      </c>
    </row>
    <row r="17" spans="1:22">
      <c r="A17" s="247">
        <v>6</v>
      </c>
      <c r="B17" s="223" t="s">
        <v>389</v>
      </c>
      <c r="C17" s="296">
        <v>0</v>
      </c>
      <c r="D17" s="296">
        <v>0</v>
      </c>
      <c r="E17" s="296">
        <v>0</v>
      </c>
      <c r="F17" s="296">
        <v>0</v>
      </c>
      <c r="G17" s="296">
        <v>0</v>
      </c>
      <c r="H17" s="296">
        <v>0</v>
      </c>
      <c r="I17" s="296">
        <v>0</v>
      </c>
      <c r="J17" s="296">
        <v>0</v>
      </c>
      <c r="K17" s="296">
        <v>0</v>
      </c>
      <c r="L17" s="296">
        <v>0</v>
      </c>
      <c r="M17" s="296">
        <v>0</v>
      </c>
      <c r="N17" s="296">
        <v>0</v>
      </c>
      <c r="O17" s="296">
        <v>0</v>
      </c>
      <c r="P17" s="296">
        <v>0</v>
      </c>
      <c r="Q17" s="296">
        <v>0</v>
      </c>
      <c r="R17" s="296">
        <v>0</v>
      </c>
      <c r="S17" s="296">
        <v>0</v>
      </c>
      <c r="T17" s="296">
        <v>0</v>
      </c>
      <c r="U17" s="296">
        <v>0</v>
      </c>
      <c r="V17" s="296">
        <v>0</v>
      </c>
    </row>
    <row r="18" spans="1:22">
      <c r="A18" s="247">
        <v>7</v>
      </c>
      <c r="B18" s="223" t="s">
        <v>390</v>
      </c>
      <c r="C18" s="296">
        <v>0</v>
      </c>
      <c r="D18" s="296">
        <v>0</v>
      </c>
      <c r="E18" s="296">
        <v>0</v>
      </c>
      <c r="F18" s="296">
        <v>0</v>
      </c>
      <c r="G18" s="296">
        <v>0</v>
      </c>
      <c r="H18" s="296">
        <v>0</v>
      </c>
      <c r="I18" s="296">
        <v>0</v>
      </c>
      <c r="J18" s="296">
        <v>0</v>
      </c>
      <c r="K18" s="296">
        <v>0</v>
      </c>
      <c r="L18" s="296">
        <v>0</v>
      </c>
      <c r="M18" s="296">
        <v>0</v>
      </c>
      <c r="N18" s="296">
        <v>0</v>
      </c>
      <c r="O18" s="296">
        <v>0</v>
      </c>
      <c r="P18" s="296">
        <v>0</v>
      </c>
      <c r="Q18" s="296">
        <v>0</v>
      </c>
      <c r="R18" s="296">
        <v>0</v>
      </c>
      <c r="S18" s="296">
        <v>0</v>
      </c>
      <c r="T18" s="296">
        <v>0</v>
      </c>
      <c r="U18" s="296">
        <v>0</v>
      </c>
      <c r="V18" s="296">
        <v>0</v>
      </c>
    </row>
    <row r="19" spans="1:22">
      <c r="A19" s="247">
        <v>8</v>
      </c>
      <c r="B19" s="223" t="s">
        <v>391</v>
      </c>
      <c r="C19" s="296">
        <v>0</v>
      </c>
      <c r="D19" s="296">
        <v>0</v>
      </c>
      <c r="E19" s="296">
        <v>0</v>
      </c>
      <c r="F19" s="296">
        <v>0</v>
      </c>
      <c r="G19" s="296">
        <v>0</v>
      </c>
      <c r="H19" s="296">
        <v>0</v>
      </c>
      <c r="I19" s="296">
        <v>0</v>
      </c>
      <c r="J19" s="296">
        <v>0</v>
      </c>
      <c r="K19" s="296">
        <v>0</v>
      </c>
      <c r="L19" s="296">
        <v>0</v>
      </c>
      <c r="M19" s="296">
        <v>0</v>
      </c>
      <c r="N19" s="296">
        <v>0</v>
      </c>
      <c r="O19" s="296">
        <v>0</v>
      </c>
      <c r="P19" s="296">
        <v>0</v>
      </c>
      <c r="Q19" s="296">
        <v>0</v>
      </c>
      <c r="R19" s="296">
        <v>0</v>
      </c>
      <c r="S19" s="296">
        <v>0</v>
      </c>
      <c r="T19" s="296">
        <v>0</v>
      </c>
      <c r="U19" s="296">
        <v>0</v>
      </c>
      <c r="V19" s="296">
        <v>0</v>
      </c>
    </row>
    <row r="20" spans="1:22">
      <c r="A20" s="247">
        <v>9</v>
      </c>
      <c r="B20" s="223" t="s">
        <v>392</v>
      </c>
      <c r="C20" s="296">
        <v>0</v>
      </c>
      <c r="D20" s="296">
        <v>0</v>
      </c>
      <c r="E20" s="296">
        <v>0</v>
      </c>
      <c r="F20" s="296">
        <v>0</v>
      </c>
      <c r="G20" s="296">
        <v>0</v>
      </c>
      <c r="H20" s="296">
        <v>0</v>
      </c>
      <c r="I20" s="296">
        <v>0</v>
      </c>
      <c r="J20" s="296">
        <v>0</v>
      </c>
      <c r="K20" s="296">
        <v>0</v>
      </c>
      <c r="L20" s="296">
        <v>0</v>
      </c>
      <c r="M20" s="296">
        <v>0</v>
      </c>
      <c r="N20" s="296">
        <v>0</v>
      </c>
      <c r="O20" s="296">
        <v>0</v>
      </c>
      <c r="P20" s="296">
        <v>0</v>
      </c>
      <c r="Q20" s="296">
        <v>0</v>
      </c>
      <c r="R20" s="296">
        <v>0</v>
      </c>
      <c r="S20" s="296">
        <v>0</v>
      </c>
      <c r="T20" s="296">
        <v>0</v>
      </c>
      <c r="U20" s="296">
        <v>0</v>
      </c>
      <c r="V20" s="296">
        <v>0</v>
      </c>
    </row>
    <row r="21" spans="1:22">
      <c r="A21" s="247">
        <v>10</v>
      </c>
      <c r="B21" s="223" t="s">
        <v>393</v>
      </c>
      <c r="C21" s="296">
        <v>0</v>
      </c>
      <c r="D21" s="296">
        <v>0</v>
      </c>
      <c r="E21" s="296">
        <v>0</v>
      </c>
      <c r="F21" s="296">
        <v>0</v>
      </c>
      <c r="G21" s="296">
        <v>0</v>
      </c>
      <c r="H21" s="296">
        <v>0</v>
      </c>
      <c r="I21" s="296">
        <v>0</v>
      </c>
      <c r="J21" s="296">
        <v>0</v>
      </c>
      <c r="K21" s="296">
        <v>0</v>
      </c>
      <c r="L21" s="296">
        <v>0</v>
      </c>
      <c r="M21" s="296">
        <v>0</v>
      </c>
      <c r="N21" s="296">
        <v>0</v>
      </c>
      <c r="O21" s="296">
        <v>0</v>
      </c>
      <c r="P21" s="296">
        <v>0</v>
      </c>
      <c r="Q21" s="296">
        <v>0</v>
      </c>
      <c r="R21" s="296">
        <v>0</v>
      </c>
      <c r="S21" s="296">
        <v>0</v>
      </c>
      <c r="T21" s="296">
        <v>0</v>
      </c>
      <c r="U21" s="296">
        <v>0</v>
      </c>
      <c r="V21" s="296">
        <v>0</v>
      </c>
    </row>
    <row r="22" spans="1:22" ht="16.5">
      <c r="A22" s="174"/>
      <c r="B22" s="587" t="str">
        <f>TT!C7</f>
        <v>Kon Tum, ngày     tháng 06 năm 2021</v>
      </c>
      <c r="C22" s="587"/>
      <c r="D22" s="587"/>
      <c r="E22" s="587"/>
      <c r="F22" s="587"/>
      <c r="G22" s="587"/>
      <c r="H22" s="225"/>
      <c r="I22" s="225"/>
      <c r="J22" s="225"/>
      <c r="K22" s="232"/>
      <c r="L22" s="233"/>
      <c r="M22" s="588" t="str">
        <f>B22</f>
        <v>Kon Tum, ngày     tháng 06 năm 2021</v>
      </c>
      <c r="N22" s="588"/>
      <c r="O22" s="588"/>
      <c r="P22" s="588"/>
      <c r="Q22" s="588"/>
      <c r="R22" s="588"/>
      <c r="S22" s="588"/>
      <c r="T22" s="239"/>
      <c r="U22" s="249"/>
      <c r="V22" s="249"/>
    </row>
    <row r="23" spans="1:22" ht="16.5">
      <c r="A23" s="118"/>
      <c r="B23" s="539" t="str">
        <f>TT!A6</f>
        <v>NGƯỜI LẬP BIỂU</v>
      </c>
      <c r="C23" s="539"/>
      <c r="D23" s="539"/>
      <c r="E23" s="539"/>
      <c r="F23" s="539"/>
      <c r="G23" s="539"/>
      <c r="H23" s="226"/>
      <c r="I23" s="226"/>
      <c r="J23" s="226"/>
      <c r="K23" s="234"/>
      <c r="L23" s="234"/>
      <c r="M23" s="540" t="str">
        <f>TT!C5</f>
        <v>CỤC TRƯỞNG</v>
      </c>
      <c r="N23" s="540"/>
      <c r="O23" s="540"/>
      <c r="P23" s="540"/>
      <c r="Q23" s="540"/>
      <c r="R23" s="540"/>
      <c r="S23" s="540"/>
      <c r="T23" s="227"/>
      <c r="U23" s="135"/>
      <c r="V23" s="135"/>
    </row>
    <row r="24" spans="1:22" ht="16.5">
      <c r="A24" s="3"/>
      <c r="B24" s="217"/>
      <c r="C24" s="217"/>
      <c r="D24" s="218"/>
      <c r="E24" s="218"/>
      <c r="F24" s="218"/>
      <c r="G24" s="217"/>
      <c r="H24" s="217"/>
      <c r="I24" s="217"/>
      <c r="J24" s="217"/>
      <c r="K24" s="218"/>
      <c r="L24" s="218"/>
      <c r="M24" s="218"/>
      <c r="N24" s="218"/>
      <c r="P24" s="227"/>
      <c r="Q24" s="227"/>
      <c r="R24" s="227"/>
      <c r="S24" s="218"/>
      <c r="T24" s="218"/>
      <c r="U24" s="136"/>
      <c r="V24" s="136"/>
    </row>
    <row r="25" spans="1:22" ht="16.5">
      <c r="A25" s="3"/>
      <c r="B25" s="217"/>
      <c r="C25" s="217"/>
      <c r="D25" s="218"/>
      <c r="E25" s="218"/>
      <c r="F25" s="218"/>
      <c r="G25" s="217"/>
      <c r="H25" s="217"/>
      <c r="I25" s="217"/>
      <c r="J25" s="217"/>
      <c r="K25" s="218"/>
      <c r="L25" s="218"/>
      <c r="M25" s="218"/>
      <c r="N25" s="218"/>
      <c r="P25" s="230"/>
      <c r="Q25" s="230"/>
      <c r="R25" s="230"/>
      <c r="S25" s="230"/>
      <c r="T25" s="230"/>
      <c r="U25" s="137"/>
      <c r="V25" s="137"/>
    </row>
    <row r="26" spans="1:22" ht="16.5">
      <c r="A26" s="3"/>
      <c r="B26" s="217"/>
      <c r="C26" s="217"/>
      <c r="D26" s="218"/>
      <c r="E26" s="218"/>
      <c r="F26" s="218"/>
      <c r="G26" s="217"/>
      <c r="H26" s="217"/>
      <c r="I26" s="217"/>
      <c r="J26" s="217"/>
      <c r="K26" s="218"/>
      <c r="L26" s="218"/>
      <c r="M26" s="218"/>
      <c r="N26" s="218"/>
      <c r="P26" s="230"/>
      <c r="Q26" s="230"/>
      <c r="R26" s="230"/>
      <c r="S26" s="230"/>
      <c r="T26" s="230"/>
      <c r="U26" s="250"/>
      <c r="V26" s="250"/>
    </row>
    <row r="27" spans="1:22" ht="16.5">
      <c r="A27" s="3"/>
      <c r="B27" s="540" t="str">
        <f>TT!C6</f>
        <v>PHẠM ANH VŨ</v>
      </c>
      <c r="C27" s="540"/>
      <c r="D27" s="540"/>
      <c r="E27" s="540"/>
      <c r="F27" s="540"/>
      <c r="G27" s="540"/>
      <c r="H27" s="227"/>
      <c r="I27" s="227"/>
      <c r="J27" s="227"/>
      <c r="K27" s="218"/>
      <c r="L27" s="218"/>
      <c r="M27" s="540" t="str">
        <f>TT!C3</f>
        <v>CAO MINH HOÀNG TÙNG</v>
      </c>
      <c r="N27" s="540"/>
      <c r="O27" s="540"/>
      <c r="P27" s="540"/>
      <c r="Q27" s="540"/>
      <c r="R27" s="540"/>
      <c r="S27" s="540"/>
      <c r="T27" s="227"/>
      <c r="U27" s="251"/>
      <c r="V27" s="251"/>
    </row>
  </sheetData>
  <sheetProtection selectLockedCells="1" selectUnlockedCells="1"/>
  <mergeCells count="37">
    <mergeCell ref="N5:N7"/>
    <mergeCell ref="O5:R5"/>
    <mergeCell ref="S5:S7"/>
    <mergeCell ref="M4:M7"/>
    <mergeCell ref="M22:S22"/>
    <mergeCell ref="T5:U6"/>
    <mergeCell ref="O6:P6"/>
    <mergeCell ref="Q6:R6"/>
    <mergeCell ref="B27:G27"/>
    <mergeCell ref="D4:D7"/>
    <mergeCell ref="A8:B8"/>
    <mergeCell ref="A9:B9"/>
    <mergeCell ref="B22:G22"/>
    <mergeCell ref="B23:G23"/>
    <mergeCell ref="B3:B7"/>
    <mergeCell ref="C3:C7"/>
    <mergeCell ref="D3:G3"/>
    <mergeCell ref="M27:S27"/>
    <mergeCell ref="K4:K7"/>
    <mergeCell ref="L4:L7"/>
    <mergeCell ref="M23:S23"/>
    <mergeCell ref="A1:E1"/>
    <mergeCell ref="R1:V1"/>
    <mergeCell ref="F1:Q1"/>
    <mergeCell ref="M3:V3"/>
    <mergeCell ref="E4:F4"/>
    <mergeCell ref="G4:G7"/>
    <mergeCell ref="I4:I7"/>
    <mergeCell ref="R2:V2"/>
    <mergeCell ref="N4:U4"/>
    <mergeCell ref="V4:V7"/>
    <mergeCell ref="E5:E7"/>
    <mergeCell ref="H3:H7"/>
    <mergeCell ref="I3:L3"/>
    <mergeCell ref="J4:J7"/>
    <mergeCell ref="A3:A7"/>
    <mergeCell ref="F5:F7"/>
  </mergeCells>
  <pageMargins left="0.32" right="0.31" top="0.36" bottom="0.37" header="0.31496062992126" footer="0.31496062992126"/>
  <pageSetup paperSize="9" scale="6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00B050"/>
  </sheetPr>
  <dimension ref="A1:U42"/>
  <sheetViews>
    <sheetView view="pageBreakPreview" topLeftCell="A19" zoomScaleSheetLayoutView="100" workbookViewId="0">
      <selection activeCell="H25" sqref="H25"/>
    </sheetView>
  </sheetViews>
  <sheetFormatPr defaultRowHeight="15.75"/>
  <cols>
    <col min="1" max="1" width="4.25" style="150" customWidth="1"/>
    <col min="2" max="2" width="25.5" style="150" customWidth="1"/>
    <col min="3" max="3" width="6.625" style="150" customWidth="1"/>
    <col min="4" max="4" width="7.625" style="150" customWidth="1"/>
    <col min="5" max="5" width="8" style="169" customWidth="1"/>
    <col min="6" max="6" width="6.5" style="150" customWidth="1"/>
    <col min="7" max="7" width="5.75" style="150" customWidth="1"/>
    <col min="8" max="8" width="5.375" style="150" customWidth="1"/>
    <col min="9" max="9" width="7.75" style="150" customWidth="1"/>
    <col min="10" max="10" width="6.75" style="150" customWidth="1"/>
    <col min="11" max="11" width="6.625" style="150" customWidth="1"/>
    <col min="12" max="12" width="7.125" style="150" customWidth="1"/>
    <col min="13" max="13" width="6.375" style="150" customWidth="1"/>
    <col min="14" max="14" width="6.75" style="170" customWidth="1"/>
    <col min="15" max="15" width="6.125" style="170" customWidth="1"/>
    <col min="16" max="16" width="5.625" style="170" customWidth="1"/>
    <col min="17" max="17" width="7" style="171" customWidth="1"/>
    <col min="18" max="18" width="7" style="170" customWidth="1"/>
    <col min="19" max="19" width="5.75" style="170" customWidth="1"/>
    <col min="20" max="20" width="8.125" style="170" customWidth="1"/>
    <col min="21" max="21" width="6.25" style="170" customWidth="1"/>
    <col min="22" max="16384" width="9" style="150"/>
  </cols>
  <sheetData>
    <row r="1" spans="1:21" ht="65.25" customHeight="1">
      <c r="A1" s="377" t="s">
        <v>316</v>
      </c>
      <c r="B1" s="377"/>
      <c r="C1" s="377"/>
      <c r="D1" s="377"/>
      <c r="E1" s="381" t="s">
        <v>452</v>
      </c>
      <c r="F1" s="381"/>
      <c r="G1" s="381"/>
      <c r="H1" s="381"/>
      <c r="I1" s="381"/>
      <c r="J1" s="381"/>
      <c r="K1" s="381"/>
      <c r="L1" s="381"/>
      <c r="M1" s="381"/>
      <c r="N1" s="381"/>
      <c r="O1" s="381"/>
      <c r="P1" s="385" t="str">
        <f>TT!C2</f>
        <v>Đơn vị  báo cáo: CỤC THADS TỈNH KON TUM
Đơn vị nhận báo cáo: BAN PHÁP CHẾ HĐND TỈNH KON TUM</v>
      </c>
      <c r="Q1" s="385"/>
      <c r="R1" s="385"/>
      <c r="S1" s="385"/>
      <c r="T1" s="385"/>
      <c r="U1" s="385"/>
    </row>
    <row r="2" spans="1:21" ht="17.25" customHeight="1">
      <c r="A2" s="151"/>
      <c r="B2" s="152"/>
      <c r="C2" s="152"/>
      <c r="D2" s="152"/>
      <c r="E2" s="153"/>
      <c r="F2" s="154"/>
      <c r="G2" s="154"/>
      <c r="H2" s="154"/>
      <c r="I2" s="155"/>
      <c r="J2" s="156"/>
      <c r="K2" s="157"/>
      <c r="L2" s="157"/>
      <c r="M2" s="157"/>
      <c r="N2" s="158"/>
      <c r="O2" s="158"/>
      <c r="P2" s="386" t="s">
        <v>164</v>
      </c>
      <c r="Q2" s="386"/>
      <c r="R2" s="386"/>
      <c r="S2" s="386"/>
      <c r="T2" s="386"/>
      <c r="U2" s="386"/>
    </row>
    <row r="3" spans="1:21" s="159" customFormat="1" ht="15.75" customHeight="1">
      <c r="A3" s="366" t="s">
        <v>136</v>
      </c>
      <c r="B3" s="366" t="s">
        <v>157</v>
      </c>
      <c r="C3" s="366" t="s">
        <v>163</v>
      </c>
      <c r="D3" s="378" t="s">
        <v>134</v>
      </c>
      <c r="E3" s="376" t="s">
        <v>4</v>
      </c>
      <c r="F3" s="376"/>
      <c r="G3" s="376" t="s">
        <v>36</v>
      </c>
      <c r="H3" s="363" t="s">
        <v>162</v>
      </c>
      <c r="I3" s="376" t="s">
        <v>37</v>
      </c>
      <c r="J3" s="364" t="s">
        <v>4</v>
      </c>
      <c r="K3" s="365"/>
      <c r="L3" s="365"/>
      <c r="M3" s="365"/>
      <c r="N3" s="365"/>
      <c r="O3" s="365"/>
      <c r="P3" s="365"/>
      <c r="Q3" s="365"/>
      <c r="R3" s="365"/>
      <c r="S3" s="387"/>
      <c r="T3" s="382" t="s">
        <v>103</v>
      </c>
      <c r="U3" s="378" t="s">
        <v>160</v>
      </c>
    </row>
    <row r="4" spans="1:21" s="160" customFormat="1" ht="15.75" customHeight="1">
      <c r="A4" s="367"/>
      <c r="B4" s="367"/>
      <c r="C4" s="367"/>
      <c r="D4" s="379"/>
      <c r="E4" s="376" t="s">
        <v>362</v>
      </c>
      <c r="F4" s="376" t="s">
        <v>62</v>
      </c>
      <c r="G4" s="376"/>
      <c r="H4" s="363"/>
      <c r="I4" s="376"/>
      <c r="J4" s="376" t="s">
        <v>61</v>
      </c>
      <c r="K4" s="376" t="s">
        <v>4</v>
      </c>
      <c r="L4" s="376"/>
      <c r="M4" s="376"/>
      <c r="N4" s="376"/>
      <c r="O4" s="376"/>
      <c r="P4" s="376"/>
      <c r="Q4" s="363" t="s">
        <v>376</v>
      </c>
      <c r="R4" s="376" t="s">
        <v>363</v>
      </c>
      <c r="S4" s="363" t="s">
        <v>81</v>
      </c>
      <c r="T4" s="383"/>
      <c r="U4" s="379"/>
    </row>
    <row r="5" spans="1:21" s="159" customFormat="1" ht="15.75" customHeight="1">
      <c r="A5" s="367"/>
      <c r="B5" s="367"/>
      <c r="C5" s="367"/>
      <c r="D5" s="379"/>
      <c r="E5" s="376"/>
      <c r="F5" s="376"/>
      <c r="G5" s="376"/>
      <c r="H5" s="363"/>
      <c r="I5" s="376"/>
      <c r="J5" s="376"/>
      <c r="K5" s="376" t="s">
        <v>96</v>
      </c>
      <c r="L5" s="376" t="s">
        <v>4</v>
      </c>
      <c r="M5" s="376"/>
      <c r="N5" s="376" t="s">
        <v>42</v>
      </c>
      <c r="O5" s="388" t="s">
        <v>147</v>
      </c>
      <c r="P5" s="376" t="s">
        <v>46</v>
      </c>
      <c r="Q5" s="363"/>
      <c r="R5" s="376"/>
      <c r="S5" s="363"/>
      <c r="T5" s="383"/>
      <c r="U5" s="379"/>
    </row>
    <row r="6" spans="1:21" s="159" customFormat="1" ht="15.75" customHeight="1">
      <c r="A6" s="367"/>
      <c r="B6" s="367"/>
      <c r="C6" s="367"/>
      <c r="D6" s="379"/>
      <c r="E6" s="376"/>
      <c r="F6" s="376"/>
      <c r="G6" s="376"/>
      <c r="H6" s="363"/>
      <c r="I6" s="376"/>
      <c r="J6" s="376"/>
      <c r="K6" s="376"/>
      <c r="L6" s="376"/>
      <c r="M6" s="376"/>
      <c r="N6" s="376"/>
      <c r="O6" s="388"/>
      <c r="P6" s="376"/>
      <c r="Q6" s="363"/>
      <c r="R6" s="376"/>
      <c r="S6" s="363"/>
      <c r="T6" s="383"/>
      <c r="U6" s="379"/>
    </row>
    <row r="7" spans="1:21" s="159" customFormat="1" ht="44.25" customHeight="1">
      <c r="A7" s="368"/>
      <c r="B7" s="368"/>
      <c r="C7" s="368"/>
      <c r="D7" s="380"/>
      <c r="E7" s="376"/>
      <c r="F7" s="376"/>
      <c r="G7" s="376"/>
      <c r="H7" s="363"/>
      <c r="I7" s="376"/>
      <c r="J7" s="376"/>
      <c r="K7" s="376"/>
      <c r="L7" s="161" t="s">
        <v>39</v>
      </c>
      <c r="M7" s="161" t="s">
        <v>138</v>
      </c>
      <c r="N7" s="376"/>
      <c r="O7" s="388"/>
      <c r="P7" s="376"/>
      <c r="Q7" s="363"/>
      <c r="R7" s="376"/>
      <c r="S7" s="363"/>
      <c r="T7" s="384"/>
      <c r="U7" s="379"/>
    </row>
    <row r="8" spans="1:21" ht="14.25" customHeight="1">
      <c r="A8" s="359" t="s">
        <v>3</v>
      </c>
      <c r="B8" s="360"/>
      <c r="C8" s="284">
        <v>1</v>
      </c>
      <c r="D8" s="284">
        <v>2</v>
      </c>
      <c r="E8" s="284">
        <v>3</v>
      </c>
      <c r="F8" s="284">
        <v>4</v>
      </c>
      <c r="G8" s="284">
        <v>5</v>
      </c>
      <c r="H8" s="284">
        <v>6</v>
      </c>
      <c r="I8" s="284">
        <v>7</v>
      </c>
      <c r="J8" s="284">
        <v>8</v>
      </c>
      <c r="K8" s="284">
        <v>9</v>
      </c>
      <c r="L8" s="284">
        <v>10</v>
      </c>
      <c r="M8" s="284">
        <v>11</v>
      </c>
      <c r="N8" s="284">
        <v>12</v>
      </c>
      <c r="O8" s="284">
        <v>13</v>
      </c>
      <c r="P8" s="284">
        <v>14</v>
      </c>
      <c r="Q8" s="284">
        <v>15</v>
      </c>
      <c r="R8" s="284">
        <v>16</v>
      </c>
      <c r="S8" s="284">
        <v>17</v>
      </c>
      <c r="T8" s="284">
        <v>18</v>
      </c>
      <c r="U8" s="284">
        <v>19</v>
      </c>
    </row>
    <row r="9" spans="1:21" ht="13.5" customHeight="1">
      <c r="A9" s="364" t="s">
        <v>10</v>
      </c>
      <c r="B9" s="365"/>
      <c r="C9" s="637">
        <v>854</v>
      </c>
      <c r="D9" s="637">
        <v>3194</v>
      </c>
      <c r="E9" s="637">
        <v>1204</v>
      </c>
      <c r="F9" s="637">
        <v>1990</v>
      </c>
      <c r="G9" s="637">
        <v>46</v>
      </c>
      <c r="H9" s="637">
        <v>0</v>
      </c>
      <c r="I9" s="637">
        <v>3148</v>
      </c>
      <c r="J9" s="637">
        <v>2576</v>
      </c>
      <c r="K9" s="637">
        <v>1396</v>
      </c>
      <c r="L9" s="637">
        <v>1376</v>
      </c>
      <c r="M9" s="637">
        <v>20</v>
      </c>
      <c r="N9" s="637">
        <v>1171</v>
      </c>
      <c r="O9" s="637">
        <v>9</v>
      </c>
      <c r="P9" s="637">
        <v>0</v>
      </c>
      <c r="Q9" s="637">
        <v>571</v>
      </c>
      <c r="R9" s="637">
        <v>1</v>
      </c>
      <c r="S9" s="637">
        <v>0</v>
      </c>
      <c r="T9" s="637">
        <v>1752</v>
      </c>
      <c r="U9" s="638">
        <f>IF(J9&lt;&gt;0,K9/J9,"")</f>
        <v>0.54192546583850931</v>
      </c>
    </row>
    <row r="10" spans="1:21" s="639" customFormat="1" ht="13.5" customHeight="1">
      <c r="A10" s="635" t="s">
        <v>0</v>
      </c>
      <c r="B10" s="636" t="s">
        <v>89</v>
      </c>
      <c r="C10" s="637">
        <v>854</v>
      </c>
      <c r="D10" s="637">
        <v>2066</v>
      </c>
      <c r="E10" s="637">
        <v>510</v>
      </c>
      <c r="F10" s="637">
        <v>1556</v>
      </c>
      <c r="G10" s="637">
        <v>34</v>
      </c>
      <c r="H10" s="637">
        <v>0</v>
      </c>
      <c r="I10" s="637">
        <v>2032</v>
      </c>
      <c r="J10" s="637">
        <v>1785</v>
      </c>
      <c r="K10" s="637">
        <v>1217</v>
      </c>
      <c r="L10" s="637">
        <v>1215</v>
      </c>
      <c r="M10" s="637">
        <v>2</v>
      </c>
      <c r="N10" s="637">
        <v>568</v>
      </c>
      <c r="O10" s="637"/>
      <c r="P10" s="637">
        <v>0</v>
      </c>
      <c r="Q10" s="637">
        <v>247</v>
      </c>
      <c r="R10" s="637">
        <v>0</v>
      </c>
      <c r="S10" s="637">
        <v>0</v>
      </c>
      <c r="T10" s="637">
        <v>815</v>
      </c>
      <c r="U10" s="638">
        <f>IF(J10&lt;&gt;0,K10/J10,"")</f>
        <v>0.68179271708683475</v>
      </c>
    </row>
    <row r="11" spans="1:21" ht="13.5" customHeight="1">
      <c r="A11" s="285">
        <v>1</v>
      </c>
      <c r="B11" s="187" t="s">
        <v>31</v>
      </c>
      <c r="C11" s="188">
        <v>279</v>
      </c>
      <c r="D11" s="637">
        <v>738</v>
      </c>
      <c r="E11" s="189">
        <v>271</v>
      </c>
      <c r="F11" s="189">
        <v>467</v>
      </c>
      <c r="G11" s="189">
        <v>5</v>
      </c>
      <c r="H11" s="189">
        <v>0</v>
      </c>
      <c r="I11" s="637">
        <v>733</v>
      </c>
      <c r="J11" s="637">
        <v>628</v>
      </c>
      <c r="K11" s="637">
        <v>313</v>
      </c>
      <c r="L11" s="188">
        <v>313</v>
      </c>
      <c r="M11" s="188">
        <v>0</v>
      </c>
      <c r="N11" s="188">
        <v>315</v>
      </c>
      <c r="O11" s="640"/>
      <c r="P11" s="188">
        <v>0</v>
      </c>
      <c r="Q11" s="188">
        <v>105</v>
      </c>
      <c r="R11" s="188">
        <v>0</v>
      </c>
      <c r="S11" s="188">
        <v>0</v>
      </c>
      <c r="T11" s="637">
        <v>420</v>
      </c>
      <c r="U11" s="638">
        <f t="shared" ref="U11:U36" si="0">IF(J11&lt;&gt;0,K11/J11,"")</f>
        <v>0.49840764331210191</v>
      </c>
    </row>
    <row r="12" spans="1:21" ht="13.5" customHeight="1">
      <c r="A12" s="285">
        <v>2</v>
      </c>
      <c r="B12" s="190" t="s">
        <v>33</v>
      </c>
      <c r="C12" s="188">
        <v>23</v>
      </c>
      <c r="D12" s="637">
        <v>89</v>
      </c>
      <c r="E12" s="189">
        <v>53</v>
      </c>
      <c r="F12" s="189">
        <v>36</v>
      </c>
      <c r="G12" s="189">
        <v>1</v>
      </c>
      <c r="H12" s="189">
        <v>0</v>
      </c>
      <c r="I12" s="637">
        <v>88</v>
      </c>
      <c r="J12" s="637">
        <v>69</v>
      </c>
      <c r="K12" s="637">
        <v>28</v>
      </c>
      <c r="L12" s="188">
        <v>28</v>
      </c>
      <c r="M12" s="188">
        <v>0</v>
      </c>
      <c r="N12" s="188">
        <v>41</v>
      </c>
      <c r="O12" s="640"/>
      <c r="P12" s="188">
        <v>0</v>
      </c>
      <c r="Q12" s="188">
        <v>19</v>
      </c>
      <c r="R12" s="188">
        <v>0</v>
      </c>
      <c r="S12" s="188">
        <v>0</v>
      </c>
      <c r="T12" s="637">
        <v>60</v>
      </c>
      <c r="U12" s="638">
        <f t="shared" si="0"/>
        <v>0.40579710144927539</v>
      </c>
    </row>
    <row r="13" spans="1:21" ht="13.5" customHeight="1">
      <c r="A13" s="285">
        <v>3</v>
      </c>
      <c r="B13" s="191" t="s">
        <v>141</v>
      </c>
      <c r="C13" s="188">
        <v>7</v>
      </c>
      <c r="D13" s="637">
        <v>27</v>
      </c>
      <c r="E13" s="189">
        <v>7</v>
      </c>
      <c r="F13" s="189">
        <v>20</v>
      </c>
      <c r="G13" s="189">
        <v>0</v>
      </c>
      <c r="H13" s="189">
        <v>0</v>
      </c>
      <c r="I13" s="637">
        <v>27</v>
      </c>
      <c r="J13" s="637">
        <v>27</v>
      </c>
      <c r="K13" s="637">
        <v>18</v>
      </c>
      <c r="L13" s="188">
        <v>18</v>
      </c>
      <c r="M13" s="188">
        <v>0</v>
      </c>
      <c r="N13" s="188">
        <v>9</v>
      </c>
      <c r="O13" s="640"/>
      <c r="P13" s="188">
        <v>0</v>
      </c>
      <c r="Q13" s="188">
        <v>0</v>
      </c>
      <c r="R13" s="188">
        <v>0</v>
      </c>
      <c r="S13" s="188">
        <v>0</v>
      </c>
      <c r="T13" s="637">
        <v>9</v>
      </c>
      <c r="U13" s="638">
        <f t="shared" si="0"/>
        <v>0.66666666666666663</v>
      </c>
    </row>
    <row r="14" spans="1:21">
      <c r="A14" s="285">
        <v>4</v>
      </c>
      <c r="B14" s="187" t="s">
        <v>377</v>
      </c>
      <c r="C14" s="188">
        <v>1</v>
      </c>
      <c r="D14" s="637">
        <v>4</v>
      </c>
      <c r="E14" s="189">
        <v>1</v>
      </c>
      <c r="F14" s="189">
        <v>3</v>
      </c>
      <c r="G14" s="189">
        <v>2</v>
      </c>
      <c r="H14" s="189">
        <v>0</v>
      </c>
      <c r="I14" s="637">
        <v>2</v>
      </c>
      <c r="J14" s="637">
        <v>1</v>
      </c>
      <c r="K14" s="637">
        <v>0</v>
      </c>
      <c r="L14" s="188">
        <v>0</v>
      </c>
      <c r="M14" s="188">
        <v>0</v>
      </c>
      <c r="N14" s="188">
        <v>1</v>
      </c>
      <c r="O14" s="640"/>
      <c r="P14" s="188">
        <v>0</v>
      </c>
      <c r="Q14" s="188">
        <v>1</v>
      </c>
      <c r="R14" s="188">
        <v>0</v>
      </c>
      <c r="S14" s="188">
        <v>0</v>
      </c>
      <c r="T14" s="637">
        <v>2</v>
      </c>
      <c r="U14" s="638">
        <f t="shared" si="0"/>
        <v>0</v>
      </c>
    </row>
    <row r="15" spans="1:21" ht="17.25" customHeight="1">
      <c r="A15" s="285">
        <v>5</v>
      </c>
      <c r="B15" s="192" t="s">
        <v>378</v>
      </c>
      <c r="C15" s="188">
        <v>4</v>
      </c>
      <c r="D15" s="637">
        <v>22</v>
      </c>
      <c r="E15" s="189">
        <v>7</v>
      </c>
      <c r="F15" s="189">
        <v>15</v>
      </c>
      <c r="G15" s="189">
        <v>0</v>
      </c>
      <c r="H15" s="189">
        <v>0</v>
      </c>
      <c r="I15" s="637">
        <v>22</v>
      </c>
      <c r="J15" s="637">
        <v>19</v>
      </c>
      <c r="K15" s="637">
        <v>2</v>
      </c>
      <c r="L15" s="188">
        <v>2</v>
      </c>
      <c r="M15" s="188">
        <v>0</v>
      </c>
      <c r="N15" s="188">
        <v>17</v>
      </c>
      <c r="O15" s="640"/>
      <c r="P15" s="188">
        <v>0</v>
      </c>
      <c r="Q15" s="188">
        <v>3</v>
      </c>
      <c r="R15" s="188">
        <v>0</v>
      </c>
      <c r="S15" s="188">
        <v>0</v>
      </c>
      <c r="T15" s="637">
        <v>20</v>
      </c>
      <c r="U15" s="638">
        <f t="shared" si="0"/>
        <v>0.10526315789473684</v>
      </c>
    </row>
    <row r="16" spans="1:21" ht="13.5" customHeight="1">
      <c r="A16" s="285">
        <v>6</v>
      </c>
      <c r="B16" s="187" t="s">
        <v>379</v>
      </c>
      <c r="C16" s="188">
        <v>200</v>
      </c>
      <c r="D16" s="637">
        <v>687</v>
      </c>
      <c r="E16" s="189">
        <v>162</v>
      </c>
      <c r="F16" s="189">
        <v>525</v>
      </c>
      <c r="G16" s="189">
        <v>24</v>
      </c>
      <c r="H16" s="189">
        <v>0</v>
      </c>
      <c r="I16" s="637">
        <v>663</v>
      </c>
      <c r="J16" s="637">
        <v>547</v>
      </c>
      <c r="K16" s="637">
        <v>414</v>
      </c>
      <c r="L16" s="188">
        <v>412</v>
      </c>
      <c r="M16" s="188">
        <v>2</v>
      </c>
      <c r="N16" s="188">
        <v>133</v>
      </c>
      <c r="O16" s="640"/>
      <c r="P16" s="188">
        <v>0</v>
      </c>
      <c r="Q16" s="188">
        <v>116</v>
      </c>
      <c r="R16" s="188">
        <v>0</v>
      </c>
      <c r="S16" s="188">
        <v>0</v>
      </c>
      <c r="T16" s="637">
        <v>249</v>
      </c>
      <c r="U16" s="638">
        <f t="shared" si="0"/>
        <v>0.75685557586837293</v>
      </c>
    </row>
    <row r="17" spans="1:21" ht="13.5" customHeight="1">
      <c r="A17" s="285">
        <v>7</v>
      </c>
      <c r="B17" s="187" t="s">
        <v>129</v>
      </c>
      <c r="C17" s="188">
        <v>4</v>
      </c>
      <c r="D17" s="637">
        <v>6</v>
      </c>
      <c r="E17" s="189">
        <v>1</v>
      </c>
      <c r="F17" s="189">
        <v>5</v>
      </c>
      <c r="G17" s="189">
        <v>0</v>
      </c>
      <c r="H17" s="189">
        <v>0</v>
      </c>
      <c r="I17" s="637">
        <v>6</v>
      </c>
      <c r="J17" s="637">
        <v>6</v>
      </c>
      <c r="K17" s="637">
        <v>6</v>
      </c>
      <c r="L17" s="188">
        <v>6</v>
      </c>
      <c r="M17" s="188">
        <v>0</v>
      </c>
      <c r="N17" s="188">
        <v>0</v>
      </c>
      <c r="O17" s="640"/>
      <c r="P17" s="188">
        <v>0</v>
      </c>
      <c r="Q17" s="188">
        <v>0</v>
      </c>
      <c r="R17" s="188">
        <v>0</v>
      </c>
      <c r="S17" s="188">
        <v>0</v>
      </c>
      <c r="T17" s="637">
        <v>0</v>
      </c>
      <c r="U17" s="638">
        <f t="shared" si="0"/>
        <v>1</v>
      </c>
    </row>
    <row r="18" spans="1:21" ht="13.5" customHeight="1">
      <c r="A18" s="285">
        <v>8</v>
      </c>
      <c r="B18" s="187" t="s">
        <v>32</v>
      </c>
      <c r="C18" s="188">
        <v>333</v>
      </c>
      <c r="D18" s="637">
        <v>483</v>
      </c>
      <c r="E18" s="189">
        <v>7</v>
      </c>
      <c r="F18" s="189">
        <v>476</v>
      </c>
      <c r="G18" s="189">
        <v>0</v>
      </c>
      <c r="H18" s="189">
        <v>0</v>
      </c>
      <c r="I18" s="637">
        <v>483</v>
      </c>
      <c r="J18" s="637">
        <v>481</v>
      </c>
      <c r="K18" s="637">
        <v>431</v>
      </c>
      <c r="L18" s="188">
        <v>431</v>
      </c>
      <c r="M18" s="188">
        <v>0</v>
      </c>
      <c r="N18" s="188">
        <v>50</v>
      </c>
      <c r="O18" s="640"/>
      <c r="P18" s="188">
        <v>0</v>
      </c>
      <c r="Q18" s="188">
        <v>2</v>
      </c>
      <c r="R18" s="188">
        <v>0</v>
      </c>
      <c r="S18" s="188">
        <v>0</v>
      </c>
      <c r="T18" s="637">
        <v>52</v>
      </c>
      <c r="U18" s="638">
        <f t="shared" si="0"/>
        <v>0.89604989604989604</v>
      </c>
    </row>
    <row r="19" spans="1:21" ht="13.5" customHeight="1">
      <c r="A19" s="285">
        <v>9</v>
      </c>
      <c r="B19" s="187" t="s">
        <v>34</v>
      </c>
      <c r="C19" s="188">
        <v>0</v>
      </c>
      <c r="D19" s="637">
        <v>1</v>
      </c>
      <c r="E19" s="189">
        <v>1</v>
      </c>
      <c r="F19" s="189">
        <v>0</v>
      </c>
      <c r="G19" s="189">
        <v>0</v>
      </c>
      <c r="H19" s="189">
        <v>0</v>
      </c>
      <c r="I19" s="637">
        <v>1</v>
      </c>
      <c r="J19" s="637">
        <v>0</v>
      </c>
      <c r="K19" s="637">
        <v>0</v>
      </c>
      <c r="L19" s="188">
        <v>0</v>
      </c>
      <c r="M19" s="188">
        <v>0</v>
      </c>
      <c r="N19" s="188">
        <v>0</v>
      </c>
      <c r="O19" s="640"/>
      <c r="P19" s="188">
        <v>0</v>
      </c>
      <c r="Q19" s="188">
        <v>1</v>
      </c>
      <c r="R19" s="188">
        <v>0</v>
      </c>
      <c r="S19" s="188">
        <v>0</v>
      </c>
      <c r="T19" s="637">
        <v>1</v>
      </c>
      <c r="U19" s="638" t="str">
        <f t="shared" si="0"/>
        <v/>
      </c>
    </row>
    <row r="20" spans="1:21" ht="13.5" customHeight="1">
      <c r="A20" s="285">
        <v>10</v>
      </c>
      <c r="B20" s="187" t="s">
        <v>35</v>
      </c>
      <c r="C20" s="188">
        <v>2</v>
      </c>
      <c r="D20" s="637">
        <v>2</v>
      </c>
      <c r="E20" s="189">
        <v>0</v>
      </c>
      <c r="F20" s="189">
        <v>2</v>
      </c>
      <c r="G20" s="189">
        <v>0</v>
      </c>
      <c r="H20" s="189">
        <v>0</v>
      </c>
      <c r="I20" s="637">
        <v>2</v>
      </c>
      <c r="J20" s="637">
        <v>2</v>
      </c>
      <c r="K20" s="637">
        <v>0</v>
      </c>
      <c r="L20" s="188">
        <v>0</v>
      </c>
      <c r="M20" s="188">
        <v>0</v>
      </c>
      <c r="N20" s="188">
        <v>2</v>
      </c>
      <c r="O20" s="640"/>
      <c r="P20" s="188">
        <v>0</v>
      </c>
      <c r="Q20" s="188">
        <v>0</v>
      </c>
      <c r="R20" s="188">
        <v>0</v>
      </c>
      <c r="S20" s="188">
        <v>0</v>
      </c>
      <c r="T20" s="637">
        <v>2</v>
      </c>
      <c r="U20" s="638">
        <f t="shared" si="0"/>
        <v>0</v>
      </c>
    </row>
    <row r="21" spans="1:21" ht="13.5" customHeight="1">
      <c r="A21" s="285">
        <v>11</v>
      </c>
      <c r="B21" s="187" t="s">
        <v>143</v>
      </c>
      <c r="C21" s="188">
        <v>0</v>
      </c>
      <c r="D21" s="637">
        <v>0</v>
      </c>
      <c r="E21" s="189">
        <v>0</v>
      </c>
      <c r="F21" s="189">
        <v>0</v>
      </c>
      <c r="G21" s="189">
        <v>0</v>
      </c>
      <c r="H21" s="189">
        <v>0</v>
      </c>
      <c r="I21" s="637">
        <v>0</v>
      </c>
      <c r="J21" s="637">
        <v>0</v>
      </c>
      <c r="K21" s="637">
        <v>0</v>
      </c>
      <c r="L21" s="188">
        <v>0</v>
      </c>
      <c r="M21" s="188">
        <v>0</v>
      </c>
      <c r="N21" s="188">
        <v>0</v>
      </c>
      <c r="O21" s="640"/>
      <c r="P21" s="188">
        <v>0</v>
      </c>
      <c r="Q21" s="188">
        <v>0</v>
      </c>
      <c r="R21" s="188">
        <v>0</v>
      </c>
      <c r="S21" s="188">
        <v>0</v>
      </c>
      <c r="T21" s="637">
        <v>0</v>
      </c>
      <c r="U21" s="638" t="str">
        <f t="shared" si="0"/>
        <v/>
      </c>
    </row>
    <row r="22" spans="1:21" ht="13.5" customHeight="1">
      <c r="A22" s="285">
        <v>12</v>
      </c>
      <c r="B22" s="187" t="s">
        <v>142</v>
      </c>
      <c r="C22" s="188">
        <v>0</v>
      </c>
      <c r="D22" s="637">
        <v>0</v>
      </c>
      <c r="E22" s="189">
        <v>0</v>
      </c>
      <c r="F22" s="189">
        <v>0</v>
      </c>
      <c r="G22" s="189">
        <v>0</v>
      </c>
      <c r="H22" s="189">
        <v>0</v>
      </c>
      <c r="I22" s="637">
        <v>0</v>
      </c>
      <c r="J22" s="637">
        <v>0</v>
      </c>
      <c r="K22" s="637">
        <v>0</v>
      </c>
      <c r="L22" s="188">
        <v>0</v>
      </c>
      <c r="M22" s="188">
        <v>0</v>
      </c>
      <c r="N22" s="188">
        <v>0</v>
      </c>
      <c r="O22" s="640"/>
      <c r="P22" s="188">
        <v>0</v>
      </c>
      <c r="Q22" s="188">
        <v>0</v>
      </c>
      <c r="R22" s="188">
        <v>0</v>
      </c>
      <c r="S22" s="188">
        <v>0</v>
      </c>
      <c r="T22" s="637">
        <v>0</v>
      </c>
      <c r="U22" s="638" t="str">
        <f t="shared" si="0"/>
        <v/>
      </c>
    </row>
    <row r="23" spans="1:21" ht="13.5" customHeight="1">
      <c r="A23" s="285">
        <v>13</v>
      </c>
      <c r="B23" s="187" t="s">
        <v>102</v>
      </c>
      <c r="C23" s="188">
        <v>1</v>
      </c>
      <c r="D23" s="637">
        <v>7</v>
      </c>
      <c r="E23" s="189">
        <v>0</v>
      </c>
      <c r="F23" s="189">
        <v>7</v>
      </c>
      <c r="G23" s="189">
        <v>2</v>
      </c>
      <c r="H23" s="189">
        <v>0</v>
      </c>
      <c r="I23" s="637">
        <v>5</v>
      </c>
      <c r="J23" s="637">
        <v>5</v>
      </c>
      <c r="K23" s="637">
        <v>5</v>
      </c>
      <c r="L23" s="188">
        <v>5</v>
      </c>
      <c r="M23" s="188">
        <v>0</v>
      </c>
      <c r="N23" s="188">
        <v>0</v>
      </c>
      <c r="O23" s="640"/>
      <c r="P23" s="188">
        <v>0</v>
      </c>
      <c r="Q23" s="188">
        <v>0</v>
      </c>
      <c r="R23" s="188">
        <v>0</v>
      </c>
      <c r="S23" s="188">
        <v>0</v>
      </c>
      <c r="T23" s="637">
        <v>0</v>
      </c>
      <c r="U23" s="638">
        <f t="shared" si="0"/>
        <v>1</v>
      </c>
    </row>
    <row r="24" spans="1:21" s="639" customFormat="1" ht="14.25" customHeight="1">
      <c r="A24" s="635" t="s">
        <v>1</v>
      </c>
      <c r="B24" s="636" t="s">
        <v>90</v>
      </c>
      <c r="C24" s="637">
        <v>0</v>
      </c>
      <c r="D24" s="637">
        <v>1128</v>
      </c>
      <c r="E24" s="637">
        <v>694</v>
      </c>
      <c r="F24" s="637">
        <v>434</v>
      </c>
      <c r="G24" s="637">
        <v>12</v>
      </c>
      <c r="H24" s="637">
        <v>0</v>
      </c>
      <c r="I24" s="637">
        <v>1116</v>
      </c>
      <c r="J24" s="637">
        <v>791</v>
      </c>
      <c r="K24" s="637">
        <v>179</v>
      </c>
      <c r="L24" s="637">
        <v>161</v>
      </c>
      <c r="M24" s="637">
        <v>18</v>
      </c>
      <c r="N24" s="637">
        <v>603</v>
      </c>
      <c r="O24" s="637">
        <v>9</v>
      </c>
      <c r="P24" s="637">
        <v>0</v>
      </c>
      <c r="Q24" s="637">
        <v>324</v>
      </c>
      <c r="R24" s="637">
        <v>1</v>
      </c>
      <c r="S24" s="637">
        <v>0</v>
      </c>
      <c r="T24" s="637">
        <v>937</v>
      </c>
      <c r="U24" s="638">
        <f t="shared" si="0"/>
        <v>0.22629582806573956</v>
      </c>
    </row>
    <row r="25" spans="1:21" ht="14.25" customHeight="1">
      <c r="A25" s="285">
        <v>1</v>
      </c>
      <c r="B25" s="187" t="s">
        <v>31</v>
      </c>
      <c r="C25" s="188">
        <v>0</v>
      </c>
      <c r="D25" s="637">
        <v>658</v>
      </c>
      <c r="E25" s="189">
        <v>448</v>
      </c>
      <c r="F25" s="189">
        <v>210</v>
      </c>
      <c r="G25" s="189">
        <v>3</v>
      </c>
      <c r="H25" s="189">
        <v>0</v>
      </c>
      <c r="I25" s="637">
        <v>655</v>
      </c>
      <c r="J25" s="637">
        <v>447</v>
      </c>
      <c r="K25" s="637">
        <v>67</v>
      </c>
      <c r="L25" s="188">
        <v>54</v>
      </c>
      <c r="M25" s="188">
        <v>13</v>
      </c>
      <c r="N25" s="188">
        <v>372</v>
      </c>
      <c r="O25" s="188">
        <v>8</v>
      </c>
      <c r="P25" s="188">
        <v>0</v>
      </c>
      <c r="Q25" s="188">
        <v>207</v>
      </c>
      <c r="R25" s="188">
        <v>1</v>
      </c>
      <c r="S25" s="188">
        <v>0</v>
      </c>
      <c r="T25" s="637">
        <v>588</v>
      </c>
      <c r="U25" s="638">
        <f t="shared" si="0"/>
        <v>0.14988814317673377</v>
      </c>
    </row>
    <row r="26" spans="1:21" ht="14.25" customHeight="1">
      <c r="A26" s="285">
        <v>2</v>
      </c>
      <c r="B26" s="190" t="s">
        <v>33</v>
      </c>
      <c r="C26" s="188">
        <v>0</v>
      </c>
      <c r="D26" s="637">
        <v>100</v>
      </c>
      <c r="E26" s="189">
        <v>66</v>
      </c>
      <c r="F26" s="189">
        <v>34</v>
      </c>
      <c r="G26" s="189">
        <v>0</v>
      </c>
      <c r="H26" s="189">
        <v>0</v>
      </c>
      <c r="I26" s="637">
        <v>100</v>
      </c>
      <c r="J26" s="637">
        <v>70</v>
      </c>
      <c r="K26" s="637">
        <v>4</v>
      </c>
      <c r="L26" s="188">
        <v>3</v>
      </c>
      <c r="M26" s="188">
        <v>1</v>
      </c>
      <c r="N26" s="188">
        <v>66</v>
      </c>
      <c r="O26" s="188">
        <v>0</v>
      </c>
      <c r="P26" s="188">
        <v>0</v>
      </c>
      <c r="Q26" s="188">
        <v>30</v>
      </c>
      <c r="R26" s="188">
        <v>0</v>
      </c>
      <c r="S26" s="188">
        <v>0</v>
      </c>
      <c r="T26" s="637">
        <v>96</v>
      </c>
      <c r="U26" s="638">
        <f t="shared" si="0"/>
        <v>5.7142857142857141E-2</v>
      </c>
    </row>
    <row r="27" spans="1:21" ht="14.25" customHeight="1">
      <c r="A27" s="285">
        <v>3</v>
      </c>
      <c r="B27" s="191" t="s">
        <v>141</v>
      </c>
      <c r="C27" s="188">
        <v>0</v>
      </c>
      <c r="D27" s="637">
        <v>62</v>
      </c>
      <c r="E27" s="189">
        <v>40</v>
      </c>
      <c r="F27" s="189">
        <v>22</v>
      </c>
      <c r="G27" s="189">
        <v>0</v>
      </c>
      <c r="H27" s="189">
        <v>0</v>
      </c>
      <c r="I27" s="637">
        <v>62</v>
      </c>
      <c r="J27" s="637">
        <v>49</v>
      </c>
      <c r="K27" s="637">
        <v>9</v>
      </c>
      <c r="L27" s="188">
        <v>9</v>
      </c>
      <c r="M27" s="188">
        <v>0</v>
      </c>
      <c r="N27" s="188">
        <v>40</v>
      </c>
      <c r="O27" s="188">
        <v>0</v>
      </c>
      <c r="P27" s="188">
        <v>0</v>
      </c>
      <c r="Q27" s="188">
        <v>13</v>
      </c>
      <c r="R27" s="188">
        <v>0</v>
      </c>
      <c r="S27" s="188">
        <v>0</v>
      </c>
      <c r="T27" s="637">
        <v>53</v>
      </c>
      <c r="U27" s="638">
        <f t="shared" si="0"/>
        <v>0.18367346938775511</v>
      </c>
    </row>
    <row r="28" spans="1:21" ht="14.25" customHeight="1">
      <c r="A28" s="285">
        <v>4</v>
      </c>
      <c r="B28" s="187" t="s">
        <v>377</v>
      </c>
      <c r="C28" s="188">
        <v>0</v>
      </c>
      <c r="D28" s="637">
        <v>0</v>
      </c>
      <c r="E28" s="189">
        <v>0</v>
      </c>
      <c r="F28" s="189">
        <v>0</v>
      </c>
      <c r="G28" s="189">
        <v>0</v>
      </c>
      <c r="H28" s="189">
        <v>0</v>
      </c>
      <c r="I28" s="637">
        <v>0</v>
      </c>
      <c r="J28" s="637">
        <v>0</v>
      </c>
      <c r="K28" s="637">
        <v>0</v>
      </c>
      <c r="L28" s="188">
        <v>0</v>
      </c>
      <c r="M28" s="188">
        <v>0</v>
      </c>
      <c r="N28" s="188">
        <v>0</v>
      </c>
      <c r="O28" s="188">
        <v>0</v>
      </c>
      <c r="P28" s="188">
        <v>0</v>
      </c>
      <c r="Q28" s="188">
        <v>0</v>
      </c>
      <c r="R28" s="188">
        <v>0</v>
      </c>
      <c r="S28" s="188">
        <v>0</v>
      </c>
      <c r="T28" s="637">
        <v>0</v>
      </c>
      <c r="U28" s="638" t="str">
        <f t="shared" si="0"/>
        <v/>
      </c>
    </row>
    <row r="29" spans="1:21" ht="16.5" customHeight="1">
      <c r="A29" s="285">
        <v>5</v>
      </c>
      <c r="B29" s="192" t="s">
        <v>378</v>
      </c>
      <c r="C29" s="188">
        <v>0</v>
      </c>
      <c r="D29" s="637">
        <v>4</v>
      </c>
      <c r="E29" s="189">
        <v>0</v>
      </c>
      <c r="F29" s="189">
        <v>4</v>
      </c>
      <c r="G29" s="189">
        <v>0</v>
      </c>
      <c r="H29" s="189">
        <v>0</v>
      </c>
      <c r="I29" s="637">
        <v>4</v>
      </c>
      <c r="J29" s="637">
        <v>4</v>
      </c>
      <c r="K29" s="637">
        <v>0</v>
      </c>
      <c r="L29" s="188">
        <v>0</v>
      </c>
      <c r="M29" s="188">
        <v>0</v>
      </c>
      <c r="N29" s="188">
        <v>4</v>
      </c>
      <c r="O29" s="188">
        <v>0</v>
      </c>
      <c r="P29" s="188">
        <v>0</v>
      </c>
      <c r="Q29" s="188">
        <v>0</v>
      </c>
      <c r="R29" s="188">
        <v>0</v>
      </c>
      <c r="S29" s="188">
        <v>0</v>
      </c>
      <c r="T29" s="637">
        <v>4</v>
      </c>
      <c r="U29" s="638">
        <f t="shared" si="0"/>
        <v>0</v>
      </c>
    </row>
    <row r="30" spans="1:21" ht="14.25" customHeight="1">
      <c r="A30" s="285">
        <v>6</v>
      </c>
      <c r="B30" s="187" t="s">
        <v>380</v>
      </c>
      <c r="C30" s="188">
        <v>0</v>
      </c>
      <c r="D30" s="637">
        <v>142</v>
      </c>
      <c r="E30" s="189">
        <v>77</v>
      </c>
      <c r="F30" s="189">
        <v>65</v>
      </c>
      <c r="G30" s="189">
        <v>4</v>
      </c>
      <c r="H30" s="189">
        <v>0</v>
      </c>
      <c r="I30" s="637">
        <v>138</v>
      </c>
      <c r="J30" s="637">
        <v>87</v>
      </c>
      <c r="K30" s="637">
        <v>50</v>
      </c>
      <c r="L30" s="188">
        <v>49</v>
      </c>
      <c r="M30" s="188">
        <v>1</v>
      </c>
      <c r="N30" s="188">
        <v>37</v>
      </c>
      <c r="O30" s="188">
        <v>0</v>
      </c>
      <c r="P30" s="188">
        <v>0</v>
      </c>
      <c r="Q30" s="188">
        <v>51</v>
      </c>
      <c r="R30" s="188">
        <v>0</v>
      </c>
      <c r="S30" s="188">
        <v>0</v>
      </c>
      <c r="T30" s="637">
        <v>88</v>
      </c>
      <c r="U30" s="638">
        <f t="shared" si="0"/>
        <v>0.57471264367816088</v>
      </c>
    </row>
    <row r="31" spans="1:21" ht="14.25" customHeight="1">
      <c r="A31" s="285">
        <v>7</v>
      </c>
      <c r="B31" s="187" t="s">
        <v>129</v>
      </c>
      <c r="C31" s="188">
        <v>0</v>
      </c>
      <c r="D31" s="637">
        <v>1</v>
      </c>
      <c r="E31" s="189">
        <v>0</v>
      </c>
      <c r="F31" s="189">
        <v>1</v>
      </c>
      <c r="G31" s="189">
        <v>0</v>
      </c>
      <c r="H31" s="189">
        <v>0</v>
      </c>
      <c r="I31" s="637">
        <v>1</v>
      </c>
      <c r="J31" s="637">
        <v>1</v>
      </c>
      <c r="K31" s="637">
        <v>1</v>
      </c>
      <c r="L31" s="188">
        <v>1</v>
      </c>
      <c r="M31" s="188">
        <v>0</v>
      </c>
      <c r="N31" s="188">
        <v>0</v>
      </c>
      <c r="O31" s="188">
        <v>0</v>
      </c>
      <c r="P31" s="188">
        <v>0</v>
      </c>
      <c r="Q31" s="188">
        <v>0</v>
      </c>
      <c r="R31" s="188">
        <v>0</v>
      </c>
      <c r="S31" s="188">
        <v>0</v>
      </c>
      <c r="T31" s="637">
        <v>0</v>
      </c>
      <c r="U31" s="638">
        <f t="shared" si="0"/>
        <v>1</v>
      </c>
    </row>
    <row r="32" spans="1:21" ht="12.75" customHeight="1">
      <c r="A32" s="285">
        <v>8</v>
      </c>
      <c r="B32" s="187" t="s">
        <v>32</v>
      </c>
      <c r="C32" s="188">
        <v>0</v>
      </c>
      <c r="D32" s="637">
        <v>161</v>
      </c>
      <c r="E32" s="189">
        <v>63</v>
      </c>
      <c r="F32" s="189">
        <v>98</v>
      </c>
      <c r="G32" s="189">
        <v>5</v>
      </c>
      <c r="H32" s="189">
        <v>0</v>
      </c>
      <c r="I32" s="637">
        <v>156</v>
      </c>
      <c r="J32" s="637">
        <v>133</v>
      </c>
      <c r="K32" s="637">
        <v>48</v>
      </c>
      <c r="L32" s="188">
        <v>45</v>
      </c>
      <c r="M32" s="188">
        <v>3</v>
      </c>
      <c r="N32" s="188">
        <v>84</v>
      </c>
      <c r="O32" s="188">
        <v>1</v>
      </c>
      <c r="P32" s="188">
        <v>0</v>
      </c>
      <c r="Q32" s="188">
        <v>23</v>
      </c>
      <c r="R32" s="188">
        <v>0</v>
      </c>
      <c r="S32" s="188">
        <v>0</v>
      </c>
      <c r="T32" s="637">
        <v>108</v>
      </c>
      <c r="U32" s="638">
        <f t="shared" si="0"/>
        <v>0.36090225563909772</v>
      </c>
    </row>
    <row r="33" spans="1:21" ht="12.75" customHeight="1">
      <c r="A33" s="285">
        <v>9</v>
      </c>
      <c r="B33" s="187" t="s">
        <v>34</v>
      </c>
      <c r="C33" s="188">
        <v>0</v>
      </c>
      <c r="D33" s="637">
        <v>0</v>
      </c>
      <c r="E33" s="189">
        <v>0</v>
      </c>
      <c r="F33" s="189">
        <v>0</v>
      </c>
      <c r="G33" s="189">
        <v>0</v>
      </c>
      <c r="H33" s="189">
        <v>0</v>
      </c>
      <c r="I33" s="637">
        <v>0</v>
      </c>
      <c r="J33" s="637">
        <v>0</v>
      </c>
      <c r="K33" s="637">
        <v>0</v>
      </c>
      <c r="L33" s="188">
        <v>0</v>
      </c>
      <c r="M33" s="188">
        <v>0</v>
      </c>
      <c r="N33" s="188">
        <v>0</v>
      </c>
      <c r="O33" s="188">
        <v>0</v>
      </c>
      <c r="P33" s="188">
        <v>0</v>
      </c>
      <c r="Q33" s="188">
        <v>0</v>
      </c>
      <c r="R33" s="188">
        <v>0</v>
      </c>
      <c r="S33" s="188">
        <v>0</v>
      </c>
      <c r="T33" s="637">
        <v>0</v>
      </c>
      <c r="U33" s="638" t="str">
        <f t="shared" si="0"/>
        <v/>
      </c>
    </row>
    <row r="34" spans="1:21" ht="12.75" customHeight="1">
      <c r="A34" s="285">
        <v>10</v>
      </c>
      <c r="B34" s="187" t="s">
        <v>35</v>
      </c>
      <c r="C34" s="188">
        <v>0</v>
      </c>
      <c r="D34" s="637">
        <v>0</v>
      </c>
      <c r="E34" s="189">
        <v>0</v>
      </c>
      <c r="F34" s="189">
        <v>0</v>
      </c>
      <c r="G34" s="189">
        <v>0</v>
      </c>
      <c r="H34" s="189">
        <v>0</v>
      </c>
      <c r="I34" s="637">
        <v>0</v>
      </c>
      <c r="J34" s="637">
        <v>0</v>
      </c>
      <c r="K34" s="637">
        <v>0</v>
      </c>
      <c r="L34" s="188">
        <v>0</v>
      </c>
      <c r="M34" s="188">
        <v>0</v>
      </c>
      <c r="N34" s="188">
        <v>0</v>
      </c>
      <c r="O34" s="188">
        <v>0</v>
      </c>
      <c r="P34" s="188">
        <v>0</v>
      </c>
      <c r="Q34" s="188">
        <v>0</v>
      </c>
      <c r="R34" s="188">
        <v>0</v>
      </c>
      <c r="S34" s="188">
        <v>0</v>
      </c>
      <c r="T34" s="637">
        <v>0</v>
      </c>
      <c r="U34" s="638" t="str">
        <f t="shared" si="0"/>
        <v/>
      </c>
    </row>
    <row r="35" spans="1:21" ht="12.75" customHeight="1">
      <c r="A35" s="285">
        <v>11</v>
      </c>
      <c r="B35" s="187" t="s">
        <v>143</v>
      </c>
      <c r="C35" s="188">
        <v>0</v>
      </c>
      <c r="D35" s="637">
        <v>0</v>
      </c>
      <c r="E35" s="189">
        <v>0</v>
      </c>
      <c r="F35" s="189">
        <v>0</v>
      </c>
      <c r="G35" s="189">
        <v>0</v>
      </c>
      <c r="H35" s="189">
        <v>0</v>
      </c>
      <c r="I35" s="637">
        <v>0</v>
      </c>
      <c r="J35" s="637">
        <v>0</v>
      </c>
      <c r="K35" s="637">
        <v>0</v>
      </c>
      <c r="L35" s="188">
        <v>0</v>
      </c>
      <c r="M35" s="188">
        <v>0</v>
      </c>
      <c r="N35" s="188">
        <v>0</v>
      </c>
      <c r="O35" s="188">
        <v>0</v>
      </c>
      <c r="P35" s="188">
        <v>0</v>
      </c>
      <c r="Q35" s="188">
        <v>0</v>
      </c>
      <c r="R35" s="188">
        <v>0</v>
      </c>
      <c r="S35" s="188">
        <v>0</v>
      </c>
      <c r="T35" s="637">
        <v>0</v>
      </c>
      <c r="U35" s="638" t="str">
        <f t="shared" si="0"/>
        <v/>
      </c>
    </row>
    <row r="36" spans="1:21" ht="12.75" customHeight="1">
      <c r="A36" s="285">
        <v>12</v>
      </c>
      <c r="B36" s="187" t="s">
        <v>142</v>
      </c>
      <c r="C36" s="188">
        <v>0</v>
      </c>
      <c r="D36" s="637">
        <v>0</v>
      </c>
      <c r="E36" s="189">
        <v>0</v>
      </c>
      <c r="F36" s="189">
        <v>0</v>
      </c>
      <c r="G36" s="189">
        <v>0</v>
      </c>
      <c r="H36" s="189">
        <v>0</v>
      </c>
      <c r="I36" s="637">
        <v>0</v>
      </c>
      <c r="J36" s="637">
        <v>0</v>
      </c>
      <c r="K36" s="637">
        <v>0</v>
      </c>
      <c r="L36" s="188">
        <v>0</v>
      </c>
      <c r="M36" s="188">
        <v>0</v>
      </c>
      <c r="N36" s="188">
        <v>0</v>
      </c>
      <c r="O36" s="188">
        <v>0</v>
      </c>
      <c r="P36" s="188">
        <v>0</v>
      </c>
      <c r="Q36" s="188">
        <v>0</v>
      </c>
      <c r="R36" s="188">
        <v>0</v>
      </c>
      <c r="S36" s="188">
        <v>0</v>
      </c>
      <c r="T36" s="637">
        <v>0</v>
      </c>
      <c r="U36" s="638" t="str">
        <f t="shared" si="0"/>
        <v/>
      </c>
    </row>
    <row r="37" spans="1:21" ht="12.75" customHeight="1">
      <c r="A37" s="285">
        <v>13</v>
      </c>
      <c r="B37" s="187" t="s">
        <v>102</v>
      </c>
      <c r="C37" s="188">
        <v>0</v>
      </c>
      <c r="D37" s="637">
        <v>0</v>
      </c>
      <c r="E37" s="189">
        <v>0</v>
      </c>
      <c r="F37" s="189">
        <v>0</v>
      </c>
      <c r="G37" s="189">
        <v>0</v>
      </c>
      <c r="H37" s="189">
        <v>0</v>
      </c>
      <c r="I37" s="637">
        <v>0</v>
      </c>
      <c r="J37" s="637">
        <v>0</v>
      </c>
      <c r="K37" s="637">
        <v>0</v>
      </c>
      <c r="L37" s="188">
        <v>0</v>
      </c>
      <c r="M37" s="188">
        <v>0</v>
      </c>
      <c r="N37" s="188">
        <v>0</v>
      </c>
      <c r="O37" s="188">
        <v>0</v>
      </c>
      <c r="P37" s="188">
        <v>0</v>
      </c>
      <c r="Q37" s="188">
        <v>0</v>
      </c>
      <c r="R37" s="188">
        <v>0</v>
      </c>
      <c r="S37" s="188">
        <v>0</v>
      </c>
      <c r="T37" s="637">
        <v>0</v>
      </c>
      <c r="U37" s="638" t="str">
        <f>IF(J37&lt;&gt;0,K37/J37,"")</f>
        <v/>
      </c>
    </row>
    <row r="38" spans="1:21" s="163" customFormat="1" ht="15.75" customHeight="1">
      <c r="A38" s="361" t="str">
        <f>TT!C7</f>
        <v>Kon Tum, ngày     tháng 06 năm 2021</v>
      </c>
      <c r="B38" s="362"/>
      <c r="C38" s="362"/>
      <c r="D38" s="362"/>
      <c r="E38" s="362"/>
      <c r="F38" s="176"/>
      <c r="G38" s="176"/>
      <c r="H38" s="176"/>
      <c r="I38" s="162"/>
      <c r="J38" s="162"/>
      <c r="K38" s="162"/>
      <c r="L38" s="162"/>
      <c r="M38" s="162"/>
      <c r="N38" s="373" t="str">
        <f>TT!C4</f>
        <v>Kon Tum, ngày     tháng 06 năm 2021</v>
      </c>
      <c r="O38" s="374"/>
      <c r="P38" s="374"/>
      <c r="Q38" s="374"/>
      <c r="R38" s="374"/>
      <c r="S38" s="374"/>
      <c r="T38" s="374"/>
      <c r="U38" s="374"/>
    </row>
    <row r="39" spans="1:21" ht="19.5" customHeight="1">
      <c r="A39" s="371" t="str">
        <f>TT!A6</f>
        <v>NGƯỜI LẬP BIỂU</v>
      </c>
      <c r="B39" s="372"/>
      <c r="C39" s="372"/>
      <c r="D39" s="372"/>
      <c r="E39" s="372"/>
      <c r="F39" s="177"/>
      <c r="G39" s="177"/>
      <c r="H39" s="177"/>
      <c r="I39" s="158"/>
      <c r="J39" s="158"/>
      <c r="K39" s="158"/>
      <c r="L39" s="158"/>
      <c r="M39" s="158"/>
      <c r="N39" s="375" t="str">
        <f>TT!C5</f>
        <v>CỤC TRƯỞNG</v>
      </c>
      <c r="O39" s="375"/>
      <c r="P39" s="375"/>
      <c r="Q39" s="375"/>
      <c r="R39" s="375"/>
      <c r="S39" s="375"/>
      <c r="T39" s="375"/>
      <c r="U39" s="375"/>
    </row>
    <row r="40" spans="1:21" ht="39.75" customHeight="1">
      <c r="A40" s="178"/>
      <c r="B40" s="178"/>
      <c r="C40" s="178"/>
      <c r="D40" s="178"/>
      <c r="E40" s="178"/>
      <c r="F40" s="151"/>
      <c r="G40" s="151"/>
      <c r="H40" s="151"/>
      <c r="I40" s="158"/>
      <c r="J40" s="158"/>
      <c r="K40" s="158"/>
      <c r="L40" s="158"/>
      <c r="M40" s="158"/>
      <c r="N40" s="158"/>
      <c r="O40" s="158"/>
      <c r="P40" s="151"/>
      <c r="Q40" s="164"/>
      <c r="R40" s="151"/>
      <c r="S40" s="158"/>
      <c r="T40" s="154"/>
      <c r="U40" s="154"/>
    </row>
    <row r="41" spans="1:21" ht="15.75" customHeight="1">
      <c r="A41" s="370" t="str">
        <f>TT!C6</f>
        <v>PHẠM ANH VŨ</v>
      </c>
      <c r="B41" s="370"/>
      <c r="C41" s="370"/>
      <c r="D41" s="370"/>
      <c r="E41" s="370"/>
      <c r="F41" s="165" t="s">
        <v>2</v>
      </c>
      <c r="G41" s="165"/>
      <c r="H41" s="165"/>
      <c r="I41" s="165"/>
      <c r="J41" s="165"/>
      <c r="K41" s="165"/>
      <c r="L41" s="165"/>
      <c r="M41" s="165"/>
      <c r="N41" s="369" t="str">
        <f>TT!C3</f>
        <v>CAO MINH HOÀNG TÙNG</v>
      </c>
      <c r="O41" s="369"/>
      <c r="P41" s="369"/>
      <c r="Q41" s="369"/>
      <c r="R41" s="369"/>
      <c r="S41" s="369"/>
      <c r="T41" s="369"/>
      <c r="U41" s="369"/>
    </row>
    <row r="42" spans="1:21">
      <c r="A42" s="165"/>
      <c r="B42" s="165"/>
      <c r="C42" s="165"/>
      <c r="D42" s="165"/>
      <c r="E42" s="166"/>
      <c r="F42" s="165"/>
      <c r="G42" s="165"/>
      <c r="H42" s="165"/>
      <c r="I42" s="165"/>
      <c r="J42" s="165"/>
      <c r="K42" s="165"/>
      <c r="L42" s="165"/>
      <c r="M42" s="165"/>
      <c r="N42" s="167"/>
      <c r="O42" s="167"/>
      <c r="P42" s="167"/>
      <c r="Q42" s="168"/>
      <c r="R42" s="167"/>
      <c r="S42" s="167"/>
      <c r="T42" s="167"/>
      <c r="U42" s="167"/>
    </row>
  </sheetData>
  <sheetProtection selectLockedCells="1" selectUnlockedCells="1"/>
  <dataConsolidate/>
  <mergeCells count="35">
    <mergeCell ref="U3:U7"/>
    <mergeCell ref="T3:T7"/>
    <mergeCell ref="E3:F3"/>
    <mergeCell ref="R4:R7"/>
    <mergeCell ref="P1:U1"/>
    <mergeCell ref="E4:E7"/>
    <mergeCell ref="P2:U2"/>
    <mergeCell ref="P5:P7"/>
    <mergeCell ref="I3:I7"/>
    <mergeCell ref="J3:S3"/>
    <mergeCell ref="K5:K7"/>
    <mergeCell ref="S4:S7"/>
    <mergeCell ref="L5:M6"/>
    <mergeCell ref="Q4:Q7"/>
    <mergeCell ref="N5:N7"/>
    <mergeCell ref="O5:O7"/>
    <mergeCell ref="K4:P4"/>
    <mergeCell ref="A1:D1"/>
    <mergeCell ref="J4:J7"/>
    <mergeCell ref="F4:F7"/>
    <mergeCell ref="G3:G7"/>
    <mergeCell ref="C3:C7"/>
    <mergeCell ref="A3:A7"/>
    <mergeCell ref="D3:D7"/>
    <mergeCell ref="E1:O1"/>
    <mergeCell ref="N41:U41"/>
    <mergeCell ref="A41:E41"/>
    <mergeCell ref="A39:E39"/>
    <mergeCell ref="N38:U38"/>
    <mergeCell ref="N39:U39"/>
    <mergeCell ref="A8:B8"/>
    <mergeCell ref="A38:E38"/>
    <mergeCell ref="H3:H7"/>
    <mergeCell ref="A9:B9"/>
    <mergeCell ref="B3:B7"/>
  </mergeCells>
  <phoneticPr fontId="8" type="noConversion"/>
  <pageMargins left="0.43307086614173229" right="0.19685039370078741" top="0.19685039370078741" bottom="0" header="0.19685039370078741" footer="0.19685039370078741"/>
  <pageSetup paperSize="9" scale="84" orientation="landscape" r:id="rId1"/>
  <headerFooter alignWithMargins="0"/>
  <ignoredErrors>
    <ignoredError sqref="U9:U23 U25:U36 U37" unlockedFormula="1"/>
    <ignoredError sqref="U24" formula="1" unlockedFormula="1"/>
  </ignoredError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sheetPr>
  <dimension ref="A1:H33"/>
  <sheetViews>
    <sheetView tabSelected="1" view="pageBreakPreview" topLeftCell="A17" zoomScale="160" zoomScaleSheetLayoutView="160" workbookViewId="0">
      <selection activeCell="E20" activeCellId="1" sqref="E6 E20"/>
    </sheetView>
  </sheetViews>
  <sheetFormatPr defaultRowHeight="15.75"/>
  <cols>
    <col min="1" max="1" width="4.75" customWidth="1"/>
    <col min="2" max="2" width="26.5" customWidth="1"/>
    <col min="3" max="4" width="7.625" customWidth="1"/>
    <col min="5" max="5" width="6.5" customWidth="1"/>
    <col min="6" max="7" width="12.875" customWidth="1"/>
    <col min="8" max="8" width="11" customWidth="1"/>
  </cols>
  <sheetData>
    <row r="1" spans="1:8" s="91" customFormat="1" ht="21.75" customHeight="1">
      <c r="A1" s="632" t="s">
        <v>173</v>
      </c>
      <c r="B1" s="632"/>
      <c r="C1" s="632"/>
      <c r="D1" s="632"/>
      <c r="E1" s="632"/>
      <c r="F1" s="632"/>
      <c r="G1" s="632"/>
      <c r="H1" s="632"/>
    </row>
    <row r="2" spans="1:8" s="91" customFormat="1" ht="21.75" customHeight="1">
      <c r="A2" s="633" t="str">
        <f>TT!C8</f>
        <v>06 tháng / năm 2021</v>
      </c>
      <c r="B2" s="633"/>
      <c r="C2" s="633"/>
      <c r="D2" s="633"/>
      <c r="E2" s="633"/>
      <c r="F2" s="633"/>
      <c r="G2" s="633"/>
      <c r="H2" s="633"/>
    </row>
    <row r="3" spans="1:8" ht="21" customHeight="1">
      <c r="F3" s="634" t="s">
        <v>287</v>
      </c>
      <c r="G3" s="634"/>
      <c r="H3" s="634"/>
    </row>
    <row r="4" spans="1:8">
      <c r="A4" s="630" t="s">
        <v>172</v>
      </c>
      <c r="B4" s="630" t="s">
        <v>171</v>
      </c>
      <c r="C4" s="628" t="s">
        <v>168</v>
      </c>
      <c r="D4" s="628"/>
      <c r="E4" s="628"/>
      <c r="F4" s="629" t="s">
        <v>169</v>
      </c>
      <c r="G4" s="629"/>
      <c r="H4" s="629"/>
    </row>
    <row r="5" spans="1:8" ht="95.25" customHeight="1">
      <c r="A5" s="631"/>
      <c r="B5" s="631"/>
      <c r="C5" s="92" t="s">
        <v>166</v>
      </c>
      <c r="D5" s="101" t="s">
        <v>170</v>
      </c>
      <c r="E5" s="100" t="s">
        <v>167</v>
      </c>
      <c r="F5" s="92" t="s">
        <v>166</v>
      </c>
      <c r="G5" s="101" t="s">
        <v>170</v>
      </c>
      <c r="H5" s="100" t="s">
        <v>167</v>
      </c>
    </row>
    <row r="6" spans="1:8">
      <c r="A6" s="93" t="s">
        <v>0</v>
      </c>
      <c r="B6" s="98" t="s">
        <v>89</v>
      </c>
      <c r="C6" s="140">
        <v>874</v>
      </c>
      <c r="D6" s="140">
        <v>611</v>
      </c>
      <c r="E6" s="140">
        <v>364</v>
      </c>
      <c r="F6" s="140">
        <v>12897832.751</v>
      </c>
      <c r="G6" s="140">
        <v>8125816.8880000003</v>
      </c>
      <c r="H6" s="140">
        <v>4783709</v>
      </c>
    </row>
    <row r="7" spans="1:8">
      <c r="A7" s="94" t="s">
        <v>13</v>
      </c>
      <c r="B7" s="95" t="s">
        <v>31</v>
      </c>
      <c r="C7" s="172">
        <v>449</v>
      </c>
      <c r="D7" s="173">
        <v>283</v>
      </c>
      <c r="E7" s="252">
        <v>178</v>
      </c>
      <c r="F7" s="172">
        <v>5112062.51</v>
      </c>
      <c r="G7" s="172">
        <v>3066438.8830000004</v>
      </c>
      <c r="H7" s="252">
        <v>1985352</v>
      </c>
    </row>
    <row r="8" spans="1:8">
      <c r="A8" s="94" t="s">
        <v>14</v>
      </c>
      <c r="B8" s="96" t="s">
        <v>33</v>
      </c>
      <c r="C8" s="172">
        <v>109</v>
      </c>
      <c r="D8" s="173">
        <v>75</v>
      </c>
      <c r="E8" s="252">
        <v>56</v>
      </c>
      <c r="F8" s="172">
        <v>3302514.372</v>
      </c>
      <c r="G8" s="172">
        <v>1930184.7489999998</v>
      </c>
      <c r="H8" s="252">
        <v>1284388</v>
      </c>
    </row>
    <row r="9" spans="1:8">
      <c r="A9" s="94" t="s">
        <v>19</v>
      </c>
      <c r="B9" s="96" t="s">
        <v>141</v>
      </c>
      <c r="C9" s="172">
        <v>7</v>
      </c>
      <c r="D9" s="173">
        <v>0</v>
      </c>
      <c r="E9" s="252">
        <v>0</v>
      </c>
      <c r="F9" s="172">
        <v>500303</v>
      </c>
      <c r="G9" s="172">
        <v>0</v>
      </c>
      <c r="H9" s="252">
        <v>0</v>
      </c>
    </row>
    <row r="10" spans="1:8">
      <c r="A10" s="94" t="s">
        <v>22</v>
      </c>
      <c r="B10" s="95" t="s">
        <v>145</v>
      </c>
      <c r="C10" s="172">
        <v>3</v>
      </c>
      <c r="D10" s="173">
        <v>3</v>
      </c>
      <c r="E10" s="252">
        <v>2</v>
      </c>
      <c r="F10" s="172">
        <v>61195</v>
      </c>
      <c r="G10" s="172">
        <v>54053</v>
      </c>
      <c r="H10" s="252">
        <v>32625</v>
      </c>
    </row>
    <row r="11" spans="1:8" ht="25.5">
      <c r="A11" s="94" t="s">
        <v>23</v>
      </c>
      <c r="B11" s="97" t="s">
        <v>144</v>
      </c>
      <c r="C11" s="172">
        <v>10</v>
      </c>
      <c r="D11" s="173">
        <v>6</v>
      </c>
      <c r="E11" s="252">
        <v>3</v>
      </c>
      <c r="F11" s="172">
        <v>466500</v>
      </c>
      <c r="G11" s="172">
        <v>203800</v>
      </c>
      <c r="H11" s="252">
        <v>136800</v>
      </c>
    </row>
    <row r="12" spans="1:8">
      <c r="A12" s="94" t="s">
        <v>24</v>
      </c>
      <c r="B12" s="95" t="s">
        <v>128</v>
      </c>
      <c r="C12" s="172">
        <v>282</v>
      </c>
      <c r="D12" s="173">
        <v>236</v>
      </c>
      <c r="E12" s="252">
        <v>120</v>
      </c>
      <c r="F12" s="172">
        <v>3363260.7709999997</v>
      </c>
      <c r="G12" s="172">
        <v>2815947.9210000001</v>
      </c>
      <c r="H12" s="252">
        <v>1313568</v>
      </c>
    </row>
    <row r="13" spans="1:8">
      <c r="A13" s="94" t="s">
        <v>25</v>
      </c>
      <c r="B13" s="95" t="s">
        <v>129</v>
      </c>
      <c r="C13" s="172">
        <v>1</v>
      </c>
      <c r="D13" s="173">
        <v>0</v>
      </c>
      <c r="E13" s="252">
        <v>0</v>
      </c>
      <c r="F13" s="172">
        <v>300</v>
      </c>
      <c r="G13" s="172">
        <v>0</v>
      </c>
      <c r="H13" s="252">
        <v>0</v>
      </c>
    </row>
    <row r="14" spans="1:8">
      <c r="A14" s="94" t="s">
        <v>26</v>
      </c>
      <c r="B14" s="95" t="s">
        <v>32</v>
      </c>
      <c r="C14" s="172">
        <v>12</v>
      </c>
      <c r="D14" s="173">
        <v>7</v>
      </c>
      <c r="E14" s="252">
        <v>5</v>
      </c>
      <c r="F14" s="172">
        <v>77480.763000000006</v>
      </c>
      <c r="G14" s="172">
        <v>41176</v>
      </c>
      <c r="H14" s="252">
        <v>30976</v>
      </c>
    </row>
    <row r="15" spans="1:8">
      <c r="A15" s="94" t="s">
        <v>27</v>
      </c>
      <c r="B15" s="95" t="s">
        <v>34</v>
      </c>
      <c r="C15" s="172">
        <v>1</v>
      </c>
      <c r="D15" s="173">
        <v>1</v>
      </c>
      <c r="E15" s="252">
        <v>0</v>
      </c>
      <c r="F15" s="172">
        <v>14216.334999999999</v>
      </c>
      <c r="G15" s="172">
        <v>14216.334999999999</v>
      </c>
      <c r="H15" s="252">
        <v>0</v>
      </c>
    </row>
    <row r="16" spans="1:8">
      <c r="A16" s="94" t="s">
        <v>29</v>
      </c>
      <c r="B16" s="95" t="s">
        <v>35</v>
      </c>
      <c r="C16" s="172">
        <v>0</v>
      </c>
      <c r="D16" s="173">
        <v>0</v>
      </c>
      <c r="E16" s="252">
        <v>0</v>
      </c>
      <c r="F16" s="172">
        <v>0</v>
      </c>
      <c r="G16" s="172">
        <v>0</v>
      </c>
      <c r="H16" s="252">
        <v>0</v>
      </c>
    </row>
    <row r="17" spans="1:8">
      <c r="A17" s="94" t="s">
        <v>30</v>
      </c>
      <c r="B17" s="95" t="s">
        <v>143</v>
      </c>
      <c r="C17" s="172">
        <v>0</v>
      </c>
      <c r="D17" s="173">
        <v>0</v>
      </c>
      <c r="E17" s="252">
        <v>0</v>
      </c>
      <c r="F17" s="172">
        <v>0</v>
      </c>
      <c r="G17" s="172">
        <v>0</v>
      </c>
      <c r="H17" s="252">
        <v>0</v>
      </c>
    </row>
    <row r="18" spans="1:8">
      <c r="A18" s="94" t="s">
        <v>104</v>
      </c>
      <c r="B18" s="95" t="s">
        <v>142</v>
      </c>
      <c r="C18" s="172">
        <v>0</v>
      </c>
      <c r="D18" s="173">
        <v>0</v>
      </c>
      <c r="E18" s="252">
        <v>0</v>
      </c>
      <c r="F18" s="172">
        <v>0</v>
      </c>
      <c r="G18" s="172">
        <v>0</v>
      </c>
      <c r="H18" s="252">
        <v>0</v>
      </c>
    </row>
    <row r="19" spans="1:8">
      <c r="A19" s="94" t="s">
        <v>101</v>
      </c>
      <c r="B19" s="95" t="s">
        <v>102</v>
      </c>
      <c r="C19" s="172">
        <v>0</v>
      </c>
      <c r="D19" s="173">
        <v>0</v>
      </c>
      <c r="E19" s="252">
        <v>0</v>
      </c>
      <c r="F19" s="172">
        <v>0</v>
      </c>
      <c r="G19" s="172">
        <v>0</v>
      </c>
      <c r="H19" s="252">
        <v>0</v>
      </c>
    </row>
    <row r="20" spans="1:8">
      <c r="A20" s="93" t="s">
        <v>1</v>
      </c>
      <c r="B20" s="99" t="s">
        <v>90</v>
      </c>
      <c r="C20" s="140">
        <v>1098</v>
      </c>
      <c r="D20" s="140">
        <v>728</v>
      </c>
      <c r="E20" s="140">
        <v>404</v>
      </c>
      <c r="F20" s="140">
        <v>887036559.66100001</v>
      </c>
      <c r="G20" s="140">
        <v>746338413.00200009</v>
      </c>
      <c r="H20" s="140">
        <v>560014647.93300009</v>
      </c>
    </row>
    <row r="21" spans="1:8">
      <c r="A21" s="94" t="s">
        <v>13</v>
      </c>
      <c r="B21" s="95" t="s">
        <v>31</v>
      </c>
      <c r="C21" s="172">
        <v>659</v>
      </c>
      <c r="D21" s="173">
        <v>418</v>
      </c>
      <c r="E21" s="252">
        <v>211</v>
      </c>
      <c r="F21" s="172">
        <v>216609482.43099999</v>
      </c>
      <c r="G21" s="172">
        <v>162561745.59600002</v>
      </c>
      <c r="H21" s="252">
        <v>83223792</v>
      </c>
    </row>
    <row r="22" spans="1:8">
      <c r="A22" s="94" t="s">
        <v>14</v>
      </c>
      <c r="B22" s="96" t="s">
        <v>33</v>
      </c>
      <c r="C22" s="172">
        <v>146</v>
      </c>
      <c r="D22" s="173">
        <v>110</v>
      </c>
      <c r="E22" s="252">
        <v>80</v>
      </c>
      <c r="F22" s="172">
        <v>466172376.04699999</v>
      </c>
      <c r="G22" s="172">
        <v>427002438.56500006</v>
      </c>
      <c r="H22" s="252">
        <v>407296523.93300003</v>
      </c>
    </row>
    <row r="23" spans="1:8">
      <c r="A23" s="94" t="s">
        <v>19</v>
      </c>
      <c r="B23" s="96" t="s">
        <v>141</v>
      </c>
      <c r="C23" s="172">
        <v>46</v>
      </c>
      <c r="D23" s="173">
        <v>19</v>
      </c>
      <c r="E23" s="252">
        <v>6</v>
      </c>
      <c r="F23" s="172">
        <v>172550203.92399999</v>
      </c>
      <c r="G23" s="172">
        <v>123013065.582</v>
      </c>
      <c r="H23" s="252">
        <v>49206242</v>
      </c>
    </row>
    <row r="24" spans="1:8">
      <c r="A24" s="94" t="s">
        <v>22</v>
      </c>
      <c r="B24" s="95" t="s">
        <v>145</v>
      </c>
      <c r="C24" s="172">
        <v>1</v>
      </c>
      <c r="D24" s="173">
        <v>1</v>
      </c>
      <c r="E24" s="252">
        <v>1</v>
      </c>
      <c r="F24" s="172">
        <v>1374978</v>
      </c>
      <c r="G24" s="172">
        <v>1374978</v>
      </c>
      <c r="H24" s="252">
        <v>1374978</v>
      </c>
    </row>
    <row r="25" spans="1:8" ht="25.5">
      <c r="A25" s="94" t="s">
        <v>23</v>
      </c>
      <c r="B25" s="97" t="s">
        <v>144</v>
      </c>
      <c r="C25" s="172">
        <v>0</v>
      </c>
      <c r="D25" s="173">
        <v>0</v>
      </c>
      <c r="E25" s="252">
        <v>0</v>
      </c>
      <c r="F25" s="172">
        <v>0</v>
      </c>
      <c r="G25" s="172">
        <v>0</v>
      </c>
      <c r="H25" s="252">
        <v>0</v>
      </c>
    </row>
    <row r="26" spans="1:8">
      <c r="A26" s="94" t="s">
        <v>24</v>
      </c>
      <c r="B26" s="95" t="s">
        <v>128</v>
      </c>
      <c r="C26" s="172">
        <v>160</v>
      </c>
      <c r="D26" s="173">
        <v>134</v>
      </c>
      <c r="E26" s="252">
        <v>83</v>
      </c>
      <c r="F26" s="172">
        <v>28277096.258000001</v>
      </c>
      <c r="G26" s="172">
        <v>31159414.258000001</v>
      </c>
      <c r="H26" s="252">
        <v>18181342</v>
      </c>
    </row>
    <row r="27" spans="1:8">
      <c r="A27" s="94" t="s">
        <v>25</v>
      </c>
      <c r="B27" s="95" t="s">
        <v>129</v>
      </c>
      <c r="C27" s="172">
        <v>0</v>
      </c>
      <c r="D27" s="173">
        <v>0</v>
      </c>
      <c r="E27" s="252">
        <v>0</v>
      </c>
      <c r="F27" s="172">
        <v>0</v>
      </c>
      <c r="G27" s="172">
        <v>0</v>
      </c>
      <c r="H27" s="252">
        <v>0</v>
      </c>
    </row>
    <row r="28" spans="1:8">
      <c r="A28" s="94" t="s">
        <v>26</v>
      </c>
      <c r="B28" s="95" t="s">
        <v>32</v>
      </c>
      <c r="C28" s="172">
        <v>85</v>
      </c>
      <c r="D28" s="173">
        <v>45</v>
      </c>
      <c r="E28" s="252">
        <v>22</v>
      </c>
      <c r="F28" s="172">
        <v>1989953.0009999999</v>
      </c>
      <c r="G28" s="172">
        <v>1164301.0009999999</v>
      </c>
      <c r="H28" s="252">
        <v>669300</v>
      </c>
    </row>
    <row r="29" spans="1:8">
      <c r="A29" s="94" t="s">
        <v>27</v>
      </c>
      <c r="B29" s="95" t="s">
        <v>34</v>
      </c>
      <c r="C29" s="172">
        <v>0</v>
      </c>
      <c r="D29" s="173">
        <v>0</v>
      </c>
      <c r="E29" s="252">
        <v>0</v>
      </c>
      <c r="F29" s="172">
        <v>0</v>
      </c>
      <c r="G29" s="172">
        <v>0</v>
      </c>
      <c r="H29" s="252">
        <v>0</v>
      </c>
    </row>
    <row r="30" spans="1:8">
      <c r="A30" s="94" t="s">
        <v>29</v>
      </c>
      <c r="B30" s="95" t="s">
        <v>35</v>
      </c>
      <c r="C30" s="172">
        <v>0</v>
      </c>
      <c r="D30" s="173">
        <v>0</v>
      </c>
      <c r="E30" s="252">
        <v>0</v>
      </c>
      <c r="F30" s="172">
        <v>0</v>
      </c>
      <c r="G30" s="172">
        <v>0</v>
      </c>
      <c r="H30" s="252">
        <v>0</v>
      </c>
    </row>
    <row r="31" spans="1:8">
      <c r="A31" s="94" t="s">
        <v>30</v>
      </c>
      <c r="B31" s="95" t="s">
        <v>143</v>
      </c>
      <c r="C31" s="172">
        <v>1</v>
      </c>
      <c r="D31" s="173">
        <v>1</v>
      </c>
      <c r="E31" s="252">
        <v>1</v>
      </c>
      <c r="F31" s="172">
        <v>62470</v>
      </c>
      <c r="G31" s="172">
        <v>62470</v>
      </c>
      <c r="H31" s="252">
        <v>62470</v>
      </c>
    </row>
    <row r="32" spans="1:8">
      <c r="A32" s="94" t="s">
        <v>104</v>
      </c>
      <c r="B32" s="95" t="s">
        <v>142</v>
      </c>
      <c r="C32" s="172">
        <v>0</v>
      </c>
      <c r="D32" s="173">
        <v>0</v>
      </c>
      <c r="E32" s="252">
        <v>0</v>
      </c>
      <c r="F32" s="172">
        <v>0</v>
      </c>
      <c r="G32" s="172">
        <v>0</v>
      </c>
      <c r="H32" s="252">
        <v>0</v>
      </c>
    </row>
    <row r="33" spans="1:8">
      <c r="A33" s="94" t="s">
        <v>101</v>
      </c>
      <c r="B33" s="95" t="s">
        <v>102</v>
      </c>
      <c r="C33" s="172">
        <v>0</v>
      </c>
      <c r="D33" s="173">
        <v>0</v>
      </c>
      <c r="E33" s="252">
        <v>0</v>
      </c>
      <c r="F33" s="172">
        <v>0</v>
      </c>
      <c r="G33" s="172">
        <v>0</v>
      </c>
      <c r="H33" s="252">
        <v>0</v>
      </c>
    </row>
  </sheetData>
  <sheetProtection selectLockedCells="1" selectUnlockedCells="1"/>
  <mergeCells count="7">
    <mergeCell ref="C4:E4"/>
    <mergeCell ref="F4:H4"/>
    <mergeCell ref="A4:A5"/>
    <mergeCell ref="B4:B5"/>
    <mergeCell ref="A1:H1"/>
    <mergeCell ref="A2:H2"/>
    <mergeCell ref="F3:H3"/>
  </mergeCells>
  <pageMargins left="0.4" right="0.36" top="0.45" bottom="0.49"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00B050"/>
  </sheetPr>
  <dimension ref="A1:D36"/>
  <sheetViews>
    <sheetView view="pageBreakPreview" topLeftCell="A25" zoomScale="130" zoomScaleNormal="90" zoomScaleSheetLayoutView="130" workbookViewId="0">
      <selection activeCell="B28" sqref="B28"/>
    </sheetView>
  </sheetViews>
  <sheetFormatPr defaultRowHeight="15.75"/>
  <cols>
    <col min="1" max="1" width="7.25" style="3" customWidth="1"/>
    <col min="2" max="2" width="46.25" style="3" customWidth="1"/>
    <col min="3" max="3" width="16.875" style="3" customWidth="1"/>
    <col min="4" max="4" width="18.875" style="3" customWidth="1"/>
    <col min="5" max="5" width="16" style="3" customWidth="1"/>
    <col min="6" max="16384" width="9" style="3"/>
  </cols>
  <sheetData>
    <row r="1" spans="1:4" s="9" customFormat="1" ht="60" customHeight="1">
      <c r="A1" s="389" t="s">
        <v>99</v>
      </c>
      <c r="B1" s="390"/>
      <c r="C1" s="390"/>
      <c r="D1" s="390"/>
    </row>
    <row r="2" spans="1:4" s="10" customFormat="1" ht="18.75" customHeight="1">
      <c r="A2" s="391" t="s">
        <v>20</v>
      </c>
      <c r="B2" s="392"/>
      <c r="C2" s="19" t="s">
        <v>88</v>
      </c>
      <c r="D2" s="19" t="s">
        <v>91</v>
      </c>
    </row>
    <row r="3" spans="1:4" s="2" customFormat="1" ht="18" customHeight="1">
      <c r="A3" s="21" t="s">
        <v>13</v>
      </c>
      <c r="B3" s="22" t="s">
        <v>87</v>
      </c>
      <c r="C3" s="641">
        <v>2</v>
      </c>
      <c r="D3" s="641">
        <v>18</v>
      </c>
    </row>
    <row r="4" spans="1:4" s="2" customFormat="1" ht="18" customHeight="1">
      <c r="A4" s="20" t="s">
        <v>15</v>
      </c>
      <c r="B4" s="23" t="s">
        <v>308</v>
      </c>
      <c r="C4" s="194">
        <v>0</v>
      </c>
      <c r="D4" s="194">
        <v>0</v>
      </c>
    </row>
    <row r="5" spans="1:4" s="2" customFormat="1" ht="18" customHeight="1">
      <c r="A5" s="20" t="s">
        <v>16</v>
      </c>
      <c r="B5" s="23" t="s">
        <v>309</v>
      </c>
      <c r="C5" s="194">
        <v>0</v>
      </c>
      <c r="D5" s="194">
        <v>0</v>
      </c>
    </row>
    <row r="6" spans="1:4" s="2" customFormat="1" ht="18" customHeight="1">
      <c r="A6" s="20" t="s">
        <v>41</v>
      </c>
      <c r="B6" s="23" t="s">
        <v>310</v>
      </c>
      <c r="C6" s="642"/>
      <c r="D6" s="194">
        <v>18</v>
      </c>
    </row>
    <row r="7" spans="1:4" s="2" customFormat="1" ht="18" customHeight="1">
      <c r="A7" s="20" t="s">
        <v>43</v>
      </c>
      <c r="B7" s="23" t="s">
        <v>311</v>
      </c>
      <c r="C7" s="194">
        <v>0</v>
      </c>
      <c r="D7" s="194">
        <v>0</v>
      </c>
    </row>
    <row r="8" spans="1:4" s="2" customFormat="1" ht="18" customHeight="1">
      <c r="A8" s="20" t="s">
        <v>44</v>
      </c>
      <c r="B8" s="23" t="s">
        <v>312</v>
      </c>
      <c r="C8" s="194">
        <v>0</v>
      </c>
      <c r="D8" s="194">
        <v>0</v>
      </c>
    </row>
    <row r="9" spans="1:4" s="2" customFormat="1" ht="18" customHeight="1">
      <c r="A9" s="20" t="s">
        <v>77</v>
      </c>
      <c r="B9" s="23" t="s">
        <v>313</v>
      </c>
      <c r="C9" s="194">
        <v>2</v>
      </c>
      <c r="D9" s="642"/>
    </row>
    <row r="10" spans="1:4" s="2" customFormat="1" ht="18" customHeight="1">
      <c r="A10" s="20" t="s">
        <v>80</v>
      </c>
      <c r="B10" s="23" t="s">
        <v>314</v>
      </c>
      <c r="C10" s="642"/>
      <c r="D10" s="194">
        <v>0</v>
      </c>
    </row>
    <row r="11" spans="1:4" s="2" customFormat="1" ht="18" customHeight="1">
      <c r="A11" s="20" t="s">
        <v>83</v>
      </c>
      <c r="B11" s="23" t="s">
        <v>315</v>
      </c>
      <c r="C11" s="194">
        <v>0</v>
      </c>
      <c r="D11" s="194">
        <v>0</v>
      </c>
    </row>
    <row r="12" spans="1:4" ht="18" customHeight="1">
      <c r="A12" s="21" t="s">
        <v>14</v>
      </c>
      <c r="B12" s="22" t="s">
        <v>46</v>
      </c>
      <c r="C12" s="641">
        <v>0</v>
      </c>
      <c r="D12" s="641">
        <v>0</v>
      </c>
    </row>
    <row r="13" spans="1:4" ht="18" customHeight="1">
      <c r="A13" s="20" t="s">
        <v>17</v>
      </c>
      <c r="B13" s="24" t="s">
        <v>45</v>
      </c>
      <c r="C13" s="196">
        <v>0</v>
      </c>
      <c r="D13" s="194">
        <v>0</v>
      </c>
    </row>
    <row r="14" spans="1:4" ht="18" customHeight="1">
      <c r="A14" s="20" t="s">
        <v>18</v>
      </c>
      <c r="B14" s="24" t="s">
        <v>86</v>
      </c>
      <c r="C14" s="196">
        <v>0</v>
      </c>
      <c r="D14" s="194">
        <v>0</v>
      </c>
    </row>
    <row r="15" spans="1:4" s="2" customFormat="1" ht="18" customHeight="1">
      <c r="A15" s="20" t="s">
        <v>111</v>
      </c>
      <c r="B15" s="23" t="s">
        <v>109</v>
      </c>
      <c r="C15" s="196">
        <v>0</v>
      </c>
      <c r="D15" s="194">
        <v>0</v>
      </c>
    </row>
    <row r="16" spans="1:4" ht="18" customHeight="1">
      <c r="A16" s="21" t="s">
        <v>19</v>
      </c>
      <c r="B16" s="22" t="s">
        <v>84</v>
      </c>
      <c r="C16" s="641">
        <v>0</v>
      </c>
      <c r="D16" s="642">
        <v>10</v>
      </c>
    </row>
    <row r="17" spans="1:4" s="2" customFormat="1" ht="18" customHeight="1">
      <c r="A17" s="20" t="s">
        <v>47</v>
      </c>
      <c r="B17" s="23" t="s">
        <v>66</v>
      </c>
      <c r="C17" s="194">
        <v>0</v>
      </c>
      <c r="D17" s="194">
        <v>0</v>
      </c>
    </row>
    <row r="18" spans="1:4" s="2" customFormat="1" ht="18" customHeight="1">
      <c r="A18" s="20" t="s">
        <v>48</v>
      </c>
      <c r="B18" s="23" t="s">
        <v>67</v>
      </c>
      <c r="C18" s="194">
        <v>0</v>
      </c>
      <c r="D18" s="194">
        <v>0</v>
      </c>
    </row>
    <row r="19" spans="1:4" s="2" customFormat="1" ht="18" customHeight="1">
      <c r="A19" s="20" t="s">
        <v>92</v>
      </c>
      <c r="B19" s="23" t="s">
        <v>79</v>
      </c>
      <c r="C19" s="642"/>
      <c r="D19" s="194">
        <v>10</v>
      </c>
    </row>
    <row r="20" spans="1:4" s="16" customFormat="1" ht="18" customHeight="1">
      <c r="A20" s="20" t="s">
        <v>93</v>
      </c>
      <c r="B20" s="23" t="s">
        <v>68</v>
      </c>
      <c r="C20" s="194">
        <v>0</v>
      </c>
      <c r="D20" s="194">
        <v>0</v>
      </c>
    </row>
    <row r="21" spans="1:4" s="2" customFormat="1" ht="18" customHeight="1">
      <c r="A21" s="20" t="s">
        <v>112</v>
      </c>
      <c r="B21" s="23" t="s">
        <v>69</v>
      </c>
      <c r="C21" s="194">
        <v>0</v>
      </c>
      <c r="D21" s="194">
        <v>0</v>
      </c>
    </row>
    <row r="22" spans="1:4" s="2" customFormat="1" ht="18" customHeight="1">
      <c r="A22" s="20" t="s">
        <v>113</v>
      </c>
      <c r="B22" s="23" t="s">
        <v>70</v>
      </c>
      <c r="C22" s="194">
        <v>0</v>
      </c>
      <c r="D22" s="194">
        <v>0</v>
      </c>
    </row>
    <row r="23" spans="1:4" s="2" customFormat="1" ht="18" customHeight="1">
      <c r="A23" s="20" t="s">
        <v>114</v>
      </c>
      <c r="B23" s="23" t="s">
        <v>71</v>
      </c>
      <c r="C23" s="194">
        <v>0</v>
      </c>
      <c r="D23" s="194">
        <v>0</v>
      </c>
    </row>
    <row r="24" spans="1:4" s="2" customFormat="1" ht="18" customHeight="1">
      <c r="A24" s="20" t="s">
        <v>115</v>
      </c>
      <c r="B24" s="23" t="s">
        <v>78</v>
      </c>
      <c r="C24" s="642"/>
      <c r="D24" s="194">
        <v>0</v>
      </c>
    </row>
    <row r="25" spans="1:4" s="16" customFormat="1" ht="18" customHeight="1">
      <c r="A25" s="20" t="s">
        <v>116</v>
      </c>
      <c r="B25" s="23" t="s">
        <v>72</v>
      </c>
      <c r="C25" s="194">
        <v>0</v>
      </c>
      <c r="D25" s="194">
        <v>0</v>
      </c>
    </row>
    <row r="26" spans="1:4" s="13" customFormat="1" ht="18" customHeight="1">
      <c r="A26" s="21" t="s">
        <v>22</v>
      </c>
      <c r="B26" s="22" t="s">
        <v>85</v>
      </c>
      <c r="C26" s="641">
        <v>0</v>
      </c>
      <c r="D26" s="641">
        <v>0</v>
      </c>
    </row>
    <row r="27" spans="1:4" s="14" customFormat="1" ht="18" customHeight="1">
      <c r="A27" s="20" t="s">
        <v>49</v>
      </c>
      <c r="B27" s="23" t="s">
        <v>73</v>
      </c>
      <c r="C27" s="194">
        <v>0</v>
      </c>
      <c r="D27" s="194">
        <v>0</v>
      </c>
    </row>
    <row r="28" spans="1:4" s="15" customFormat="1" ht="18" customHeight="1">
      <c r="A28" s="20" t="s">
        <v>50</v>
      </c>
      <c r="B28" s="23" t="s">
        <v>74</v>
      </c>
      <c r="C28" s="194">
        <v>0</v>
      </c>
      <c r="D28" s="194">
        <v>0</v>
      </c>
    </row>
    <row r="29" spans="1:4" s="2" customFormat="1" ht="18" customHeight="1">
      <c r="A29" s="32" t="s">
        <v>23</v>
      </c>
      <c r="B29" s="33" t="s">
        <v>110</v>
      </c>
      <c r="C29" s="641">
        <v>247</v>
      </c>
      <c r="D29" s="641">
        <v>324</v>
      </c>
    </row>
    <row r="30" spans="1:4" s="2" customFormat="1" ht="18" customHeight="1">
      <c r="A30" s="30" t="s">
        <v>76</v>
      </c>
      <c r="B30" s="31" t="s">
        <v>63</v>
      </c>
      <c r="C30" s="195">
        <v>246</v>
      </c>
      <c r="D30" s="194">
        <v>323</v>
      </c>
    </row>
    <row r="31" spans="1:4" s="17" customFormat="1" ht="18" customHeight="1">
      <c r="A31" s="30" t="s">
        <v>51</v>
      </c>
      <c r="B31" s="31" t="s">
        <v>64</v>
      </c>
      <c r="C31" s="195">
        <v>0</v>
      </c>
      <c r="D31" s="194">
        <v>0</v>
      </c>
    </row>
    <row r="32" spans="1:4" s="17" customFormat="1" ht="18" customHeight="1">
      <c r="A32" s="30" t="s">
        <v>52</v>
      </c>
      <c r="B32" s="31" t="s">
        <v>65</v>
      </c>
      <c r="C32" s="195">
        <v>1</v>
      </c>
      <c r="D32" s="194">
        <v>1</v>
      </c>
    </row>
    <row r="33" spans="1:4" s="18" customFormat="1" ht="18" customHeight="1">
      <c r="A33" s="30" t="s">
        <v>117</v>
      </c>
      <c r="B33" s="31" t="s">
        <v>130</v>
      </c>
      <c r="C33" s="195">
        <v>0</v>
      </c>
      <c r="D33" s="194">
        <v>0</v>
      </c>
    </row>
    <row r="34" spans="1:4" s="18" customFormat="1" ht="18" customHeight="1">
      <c r="A34" s="32" t="s">
        <v>24</v>
      </c>
      <c r="B34" s="33" t="s">
        <v>135</v>
      </c>
      <c r="C34" s="643">
        <v>364</v>
      </c>
      <c r="D34" s="643">
        <v>404</v>
      </c>
    </row>
    <row r="35" spans="1:4" s="18" customFormat="1" ht="42" customHeight="1">
      <c r="A35" s="393" t="s">
        <v>140</v>
      </c>
      <c r="B35" s="393"/>
      <c r="C35" s="393"/>
      <c r="D35" s="393"/>
    </row>
    <row r="36" spans="1:4">
      <c r="A36" s="297" t="s">
        <v>299</v>
      </c>
      <c r="B36" s="297"/>
      <c r="C36" s="297"/>
      <c r="D36" s="297"/>
    </row>
  </sheetData>
  <sheetProtection selectLockedCells="1" selectUnlockedCells="1"/>
  <mergeCells count="3">
    <mergeCell ref="A1:D1"/>
    <mergeCell ref="A2:B2"/>
    <mergeCell ref="A35:D35"/>
  </mergeCells>
  <phoneticPr fontId="5" type="noConversion"/>
  <pageMargins left="0.43307086614173229" right="0.23622047244094491" top="0.59055118110236227" bottom="0.59055118110236227" header="0.51181102362204722" footer="0.27559055118110237"/>
  <pageSetup paperSize="9" orientation="portrait" verticalDpi="1200" r:id="rId1"/>
  <headerFooter differentFirst="1" alignWithMargins="0">
    <oddFooter>&amp;C&amp;P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FF00"/>
  </sheetPr>
  <dimension ref="A1:W42"/>
  <sheetViews>
    <sheetView view="pageBreakPreview" topLeftCell="A6" zoomScale="85" zoomScaleSheetLayoutView="85" workbookViewId="0">
      <selection activeCell="G25" sqref="G25"/>
    </sheetView>
  </sheetViews>
  <sheetFormatPr defaultRowHeight="15.75"/>
  <cols>
    <col min="1" max="1" width="3.75" style="4" customWidth="1"/>
    <col min="2" max="2" width="21.625" style="4" customWidth="1"/>
    <col min="3" max="3" width="10.75" style="4" customWidth="1"/>
    <col min="4" max="4" width="10" style="4" customWidth="1"/>
    <col min="5" max="5" width="9" style="4" customWidth="1"/>
    <col min="6" max="6" width="7.875" style="4" customWidth="1"/>
    <col min="7" max="7" width="7" style="4" customWidth="1"/>
    <col min="8" max="10" width="10.625" style="4" customWidth="1"/>
    <col min="11" max="11" width="9.875" style="4" customWidth="1"/>
    <col min="12" max="12" width="9.375" style="4" customWidth="1"/>
    <col min="13" max="13" width="7.625" style="8" customWidth="1"/>
    <col min="14" max="14" width="9" style="8" customWidth="1"/>
    <col min="15" max="15" width="7.75" style="8" customWidth="1"/>
    <col min="16" max="16" width="7.25" style="8" customWidth="1"/>
    <col min="17" max="17" width="8.5" style="8" customWidth="1"/>
    <col min="18" max="18" width="7" style="8" customWidth="1"/>
    <col min="19" max="19" width="8.375" style="8" customWidth="1"/>
    <col min="20" max="20" width="9.375" style="8" customWidth="1"/>
    <col min="21" max="21" width="7.375" style="8" customWidth="1"/>
    <col min="22" max="16384" width="9" style="4"/>
  </cols>
  <sheetData>
    <row r="1" spans="1:23" ht="65.25" customHeight="1">
      <c r="A1" s="397" t="s">
        <v>317</v>
      </c>
      <c r="B1" s="397"/>
      <c r="C1" s="397"/>
      <c r="D1" s="397"/>
      <c r="E1" s="381" t="s">
        <v>453</v>
      </c>
      <c r="F1" s="381"/>
      <c r="G1" s="381"/>
      <c r="H1" s="381"/>
      <c r="I1" s="381"/>
      <c r="J1" s="381"/>
      <c r="K1" s="381"/>
      <c r="L1" s="381"/>
      <c r="M1" s="381"/>
      <c r="N1" s="381"/>
      <c r="O1" s="381"/>
      <c r="P1" s="394" t="str">
        <f>TT!C2</f>
        <v>Đơn vị  báo cáo: CỤC THADS TỈNH KON TUM
Đơn vị nhận báo cáo: BAN PHÁP CHẾ HĐND TỈNH KON TUM</v>
      </c>
      <c r="Q1" s="394"/>
      <c r="R1" s="394"/>
      <c r="S1" s="394"/>
      <c r="T1" s="394"/>
      <c r="U1" s="394"/>
    </row>
    <row r="2" spans="1:23" ht="17.25" customHeight="1">
      <c r="A2" s="25"/>
      <c r="B2" s="27"/>
      <c r="C2" s="27"/>
      <c r="D2" s="6"/>
      <c r="E2" s="6"/>
      <c r="F2" s="6"/>
      <c r="G2" s="6"/>
      <c r="H2" s="37"/>
      <c r="I2" s="38"/>
      <c r="J2" s="39"/>
      <c r="K2" s="39"/>
      <c r="L2" s="39"/>
      <c r="M2" s="40"/>
      <c r="N2" s="26"/>
      <c r="O2" s="26"/>
      <c r="P2" s="398" t="s">
        <v>161</v>
      </c>
      <c r="Q2" s="398"/>
      <c r="R2" s="398"/>
      <c r="S2" s="398"/>
      <c r="T2" s="398"/>
      <c r="U2" s="398"/>
      <c r="V2" s="36"/>
    </row>
    <row r="3" spans="1:23" s="11" customFormat="1" ht="15.75" customHeight="1">
      <c r="A3" s="399" t="s">
        <v>136</v>
      </c>
      <c r="B3" s="399" t="s">
        <v>157</v>
      </c>
      <c r="C3" s="396" t="s">
        <v>134</v>
      </c>
      <c r="D3" s="396" t="s">
        <v>4</v>
      </c>
      <c r="E3" s="396"/>
      <c r="F3" s="396" t="s">
        <v>36</v>
      </c>
      <c r="G3" s="395" t="s">
        <v>158</v>
      </c>
      <c r="H3" s="396" t="s">
        <v>37</v>
      </c>
      <c r="I3" s="407" t="s">
        <v>4</v>
      </c>
      <c r="J3" s="408"/>
      <c r="K3" s="408"/>
      <c r="L3" s="408"/>
      <c r="M3" s="408"/>
      <c r="N3" s="408"/>
      <c r="O3" s="408"/>
      <c r="P3" s="408"/>
      <c r="Q3" s="408"/>
      <c r="R3" s="408"/>
      <c r="S3" s="408"/>
      <c r="T3" s="402" t="s">
        <v>103</v>
      </c>
      <c r="U3" s="405" t="s">
        <v>160</v>
      </c>
    </row>
    <row r="4" spans="1:23" s="12" customFormat="1" ht="15.75" customHeight="1">
      <c r="A4" s="400"/>
      <c r="B4" s="400"/>
      <c r="C4" s="396"/>
      <c r="D4" s="396" t="s">
        <v>381</v>
      </c>
      <c r="E4" s="396" t="s">
        <v>62</v>
      </c>
      <c r="F4" s="396"/>
      <c r="G4" s="395"/>
      <c r="H4" s="396"/>
      <c r="I4" s="396" t="s">
        <v>61</v>
      </c>
      <c r="J4" s="396" t="s">
        <v>4</v>
      </c>
      <c r="K4" s="396"/>
      <c r="L4" s="396"/>
      <c r="M4" s="396"/>
      <c r="N4" s="396"/>
      <c r="O4" s="396"/>
      <c r="P4" s="396"/>
      <c r="Q4" s="395" t="s">
        <v>382</v>
      </c>
      <c r="R4" s="396" t="s">
        <v>383</v>
      </c>
      <c r="S4" s="410" t="s">
        <v>81</v>
      </c>
      <c r="T4" s="403"/>
      <c r="U4" s="406"/>
    </row>
    <row r="5" spans="1:23" s="11" customFormat="1" ht="15.75" customHeight="1">
      <c r="A5" s="400"/>
      <c r="B5" s="400"/>
      <c r="C5" s="396"/>
      <c r="D5" s="396"/>
      <c r="E5" s="396"/>
      <c r="F5" s="396"/>
      <c r="G5" s="395"/>
      <c r="H5" s="396"/>
      <c r="I5" s="396"/>
      <c r="J5" s="396" t="s">
        <v>96</v>
      </c>
      <c r="K5" s="396" t="s">
        <v>4</v>
      </c>
      <c r="L5" s="396"/>
      <c r="M5" s="396"/>
      <c r="N5" s="396" t="s">
        <v>42</v>
      </c>
      <c r="O5" s="413" t="s">
        <v>147</v>
      </c>
      <c r="P5" s="396" t="s">
        <v>46</v>
      </c>
      <c r="Q5" s="395"/>
      <c r="R5" s="396"/>
      <c r="S5" s="410"/>
      <c r="T5" s="403"/>
      <c r="U5" s="406"/>
    </row>
    <row r="6" spans="1:23" s="11" customFormat="1" ht="15.75" customHeight="1">
      <c r="A6" s="400"/>
      <c r="B6" s="400"/>
      <c r="C6" s="396"/>
      <c r="D6" s="396"/>
      <c r="E6" s="396"/>
      <c r="F6" s="396"/>
      <c r="G6" s="395"/>
      <c r="H6" s="396"/>
      <c r="I6" s="396"/>
      <c r="J6" s="396"/>
      <c r="K6" s="396"/>
      <c r="L6" s="396"/>
      <c r="M6" s="396"/>
      <c r="N6" s="396"/>
      <c r="O6" s="413"/>
      <c r="P6" s="396"/>
      <c r="Q6" s="395"/>
      <c r="R6" s="396"/>
      <c r="S6" s="410"/>
      <c r="T6" s="403"/>
      <c r="U6" s="406"/>
    </row>
    <row r="7" spans="1:23" s="11" customFormat="1" ht="68.25" customHeight="1">
      <c r="A7" s="401"/>
      <c r="B7" s="401"/>
      <c r="C7" s="396"/>
      <c r="D7" s="396"/>
      <c r="E7" s="396"/>
      <c r="F7" s="396"/>
      <c r="G7" s="395"/>
      <c r="H7" s="396"/>
      <c r="I7" s="396"/>
      <c r="J7" s="396"/>
      <c r="K7" s="60" t="s">
        <v>39</v>
      </c>
      <c r="L7" s="60" t="s">
        <v>138</v>
      </c>
      <c r="M7" s="60" t="s">
        <v>156</v>
      </c>
      <c r="N7" s="396"/>
      <c r="O7" s="413"/>
      <c r="P7" s="396"/>
      <c r="Q7" s="395"/>
      <c r="R7" s="396"/>
      <c r="S7" s="410"/>
      <c r="T7" s="404"/>
      <c r="U7" s="406"/>
      <c r="W7" s="45"/>
    </row>
    <row r="8" spans="1:23" ht="18" customHeight="1">
      <c r="A8" s="420" t="s">
        <v>3</v>
      </c>
      <c r="B8" s="421"/>
      <c r="C8" s="255">
        <v>1</v>
      </c>
      <c r="D8" s="255">
        <v>2</v>
      </c>
      <c r="E8" s="255">
        <v>3</v>
      </c>
      <c r="F8" s="255">
        <v>4</v>
      </c>
      <c r="G8" s="255">
        <v>5</v>
      </c>
      <c r="H8" s="255">
        <v>6</v>
      </c>
      <c r="I8" s="255">
        <v>7</v>
      </c>
      <c r="J8" s="255">
        <v>8</v>
      </c>
      <c r="K8" s="255">
        <v>9</v>
      </c>
      <c r="L8" s="255">
        <v>10</v>
      </c>
      <c r="M8" s="255">
        <v>11</v>
      </c>
      <c r="N8" s="255">
        <v>12</v>
      </c>
      <c r="O8" s="255">
        <v>13</v>
      </c>
      <c r="P8" s="255">
        <v>14</v>
      </c>
      <c r="Q8" s="255">
        <v>15</v>
      </c>
      <c r="R8" s="255">
        <v>16</v>
      </c>
      <c r="S8" s="255">
        <v>17</v>
      </c>
      <c r="T8" s="255">
        <v>18</v>
      </c>
      <c r="U8" s="255">
        <v>19</v>
      </c>
    </row>
    <row r="9" spans="1:23" ht="15.75" customHeight="1">
      <c r="A9" s="422" t="s">
        <v>10</v>
      </c>
      <c r="B9" s="423"/>
      <c r="C9" s="644">
        <v>536096649.54899997</v>
      </c>
      <c r="D9" s="644">
        <v>335136035.47899997</v>
      </c>
      <c r="E9" s="644">
        <v>200960614.07000002</v>
      </c>
      <c r="F9" s="644">
        <v>10268155.387000002</v>
      </c>
      <c r="G9" s="644">
        <v>0</v>
      </c>
      <c r="H9" s="644">
        <v>525828494.162</v>
      </c>
      <c r="I9" s="644">
        <v>336162621.20499998</v>
      </c>
      <c r="J9" s="644">
        <v>65145408.346999995</v>
      </c>
      <c r="K9" s="644">
        <v>62604553.191000007</v>
      </c>
      <c r="L9" s="644">
        <v>2533713.156</v>
      </c>
      <c r="M9" s="644">
        <v>7142</v>
      </c>
      <c r="N9" s="644">
        <v>270743013.96700001</v>
      </c>
      <c r="O9" s="644">
        <v>274198.891</v>
      </c>
      <c r="P9" s="644">
        <v>0</v>
      </c>
      <c r="Q9" s="644">
        <v>189665872.95700002</v>
      </c>
      <c r="R9" s="644">
        <v>0</v>
      </c>
      <c r="S9" s="644">
        <v>0</v>
      </c>
      <c r="T9" s="644">
        <v>460683085.81500012</v>
      </c>
      <c r="U9" s="646">
        <f>IF(I9&lt;&gt;0,J9/I9,"")</f>
        <v>0.19379135048828874</v>
      </c>
      <c r="V9" s="4" t="s">
        <v>2</v>
      </c>
    </row>
    <row r="10" spans="1:23" ht="15.75" customHeight="1">
      <c r="A10" s="77" t="s">
        <v>0</v>
      </c>
      <c r="B10" s="287" t="s">
        <v>89</v>
      </c>
      <c r="C10" s="645">
        <v>16418884.978000002</v>
      </c>
      <c r="D10" s="645">
        <v>8114123.7510000002</v>
      </c>
      <c r="E10" s="645">
        <v>8304761.2270000009</v>
      </c>
      <c r="F10" s="645">
        <v>316102.46000000002</v>
      </c>
      <c r="G10" s="645">
        <v>0</v>
      </c>
      <c r="H10" s="645">
        <v>16102782.518000001</v>
      </c>
      <c r="I10" s="645">
        <v>12760674.630000001</v>
      </c>
      <c r="J10" s="645">
        <v>5230821.5860000001</v>
      </c>
      <c r="K10" s="645">
        <v>5213303.5860000001</v>
      </c>
      <c r="L10" s="645">
        <v>10376</v>
      </c>
      <c r="M10" s="645">
        <v>7142</v>
      </c>
      <c r="N10" s="645">
        <v>7529853.0440000007</v>
      </c>
      <c r="O10" s="645"/>
      <c r="P10" s="645">
        <v>0</v>
      </c>
      <c r="Q10" s="645">
        <v>3342107.8880000003</v>
      </c>
      <c r="R10" s="645">
        <v>0</v>
      </c>
      <c r="S10" s="645">
        <v>0</v>
      </c>
      <c r="T10" s="645">
        <v>10871960.932000002</v>
      </c>
      <c r="U10" s="646">
        <f t="shared" ref="U10:U37" si="0">IF(I10&lt;&gt;0,J10/I10,"")</f>
        <v>0.40991732315644819</v>
      </c>
    </row>
    <row r="11" spans="1:23" ht="15.75" customHeight="1">
      <c r="A11" s="183" t="s">
        <v>13</v>
      </c>
      <c r="B11" s="184" t="s">
        <v>31</v>
      </c>
      <c r="C11" s="644">
        <v>7188124.4640000006</v>
      </c>
      <c r="D11" s="205">
        <v>3126710.5100000002</v>
      </c>
      <c r="E11" s="205">
        <v>4061413.9540000004</v>
      </c>
      <c r="F11" s="205">
        <v>77634.460000000006</v>
      </c>
      <c r="G11" s="205">
        <v>0</v>
      </c>
      <c r="H11" s="644">
        <v>7110490.0040000007</v>
      </c>
      <c r="I11" s="644">
        <v>6029403.1210000003</v>
      </c>
      <c r="J11" s="644">
        <v>2204249.8249999997</v>
      </c>
      <c r="K11" s="206">
        <v>2204249.8249999997</v>
      </c>
      <c r="L11" s="206">
        <v>0</v>
      </c>
      <c r="M11" s="206">
        <v>0</v>
      </c>
      <c r="N11" s="206">
        <v>3825153.2960000006</v>
      </c>
      <c r="O11" s="647"/>
      <c r="P11" s="206">
        <v>0</v>
      </c>
      <c r="Q11" s="206">
        <v>1081086.8830000001</v>
      </c>
      <c r="R11" s="206">
        <v>0</v>
      </c>
      <c r="S11" s="206">
        <v>0</v>
      </c>
      <c r="T11" s="644">
        <v>4906240.1790000005</v>
      </c>
      <c r="U11" s="646">
        <f t="shared" si="0"/>
        <v>0.36558342190170495</v>
      </c>
      <c r="V11" s="61" t="s">
        <v>2</v>
      </c>
      <c r="W11" s="4" t="s">
        <v>2</v>
      </c>
    </row>
    <row r="12" spans="1:23" ht="15.75" customHeight="1">
      <c r="A12" s="183" t="s">
        <v>14</v>
      </c>
      <c r="B12" s="203" t="s">
        <v>33</v>
      </c>
      <c r="C12" s="644">
        <v>3471364.423</v>
      </c>
      <c r="D12" s="205">
        <v>2018126.372</v>
      </c>
      <c r="E12" s="205">
        <v>1453238.051</v>
      </c>
      <c r="F12" s="205">
        <v>18223</v>
      </c>
      <c r="G12" s="205">
        <v>0</v>
      </c>
      <c r="H12" s="644">
        <v>3453141.4229999995</v>
      </c>
      <c r="I12" s="644">
        <v>2807344.6739999996</v>
      </c>
      <c r="J12" s="644">
        <v>1106026.4619999998</v>
      </c>
      <c r="K12" s="206">
        <v>1106026.4619999998</v>
      </c>
      <c r="L12" s="206">
        <v>0</v>
      </c>
      <c r="M12" s="206">
        <v>0</v>
      </c>
      <c r="N12" s="206">
        <v>1701318.2120000001</v>
      </c>
      <c r="O12" s="647"/>
      <c r="P12" s="206">
        <v>0</v>
      </c>
      <c r="Q12" s="206">
        <v>645796.74899999995</v>
      </c>
      <c r="R12" s="206">
        <v>0</v>
      </c>
      <c r="S12" s="206">
        <v>0</v>
      </c>
      <c r="T12" s="644">
        <v>2347114.9610000001</v>
      </c>
      <c r="U12" s="646">
        <f t="shared" si="0"/>
        <v>0.39397601307861352</v>
      </c>
    </row>
    <row r="13" spans="1:23" ht="15.75" customHeight="1">
      <c r="A13" s="183" t="s">
        <v>19</v>
      </c>
      <c r="B13" s="204" t="s">
        <v>141</v>
      </c>
      <c r="C13" s="644">
        <v>728570.674</v>
      </c>
      <c r="D13" s="205">
        <v>500303</v>
      </c>
      <c r="E13" s="205">
        <v>228267.674</v>
      </c>
      <c r="F13" s="205">
        <v>0</v>
      </c>
      <c r="G13" s="205">
        <v>0</v>
      </c>
      <c r="H13" s="644">
        <v>728570.67400000012</v>
      </c>
      <c r="I13" s="644">
        <v>728570.67400000012</v>
      </c>
      <c r="J13" s="644">
        <v>355360.67400000006</v>
      </c>
      <c r="K13" s="206">
        <v>355360.67400000006</v>
      </c>
      <c r="L13" s="206">
        <v>0</v>
      </c>
      <c r="M13" s="206">
        <v>0</v>
      </c>
      <c r="N13" s="206">
        <v>373210</v>
      </c>
      <c r="O13" s="647"/>
      <c r="P13" s="206">
        <v>0</v>
      </c>
      <c r="Q13" s="206">
        <v>0</v>
      </c>
      <c r="R13" s="206">
        <v>0</v>
      </c>
      <c r="S13" s="206">
        <v>0</v>
      </c>
      <c r="T13" s="644">
        <v>373210</v>
      </c>
      <c r="U13" s="646">
        <f t="shared" si="0"/>
        <v>0.48775044986232868</v>
      </c>
    </row>
    <row r="14" spans="1:23" ht="25.5" customHeight="1">
      <c r="A14" s="183" t="s">
        <v>22</v>
      </c>
      <c r="B14" s="185" t="s">
        <v>402</v>
      </c>
      <c r="C14" s="644">
        <v>52966</v>
      </c>
      <c r="D14" s="205">
        <v>28570</v>
      </c>
      <c r="E14" s="205">
        <v>24396</v>
      </c>
      <c r="F14" s="205">
        <v>400</v>
      </c>
      <c r="G14" s="205">
        <v>0</v>
      </c>
      <c r="H14" s="644">
        <v>52566</v>
      </c>
      <c r="I14" s="644">
        <v>31138</v>
      </c>
      <c r="J14" s="644">
        <v>7142</v>
      </c>
      <c r="K14" s="206">
        <v>0</v>
      </c>
      <c r="L14" s="206">
        <v>0</v>
      </c>
      <c r="M14" s="206">
        <v>7142</v>
      </c>
      <c r="N14" s="206">
        <v>23996</v>
      </c>
      <c r="O14" s="647"/>
      <c r="P14" s="206">
        <v>0</v>
      </c>
      <c r="Q14" s="206">
        <v>21428</v>
      </c>
      <c r="R14" s="206">
        <v>0</v>
      </c>
      <c r="S14" s="206">
        <v>0</v>
      </c>
      <c r="T14" s="644">
        <v>45424</v>
      </c>
      <c r="U14" s="646">
        <f t="shared" si="0"/>
        <v>0.22936604791572998</v>
      </c>
    </row>
    <row r="15" spans="1:23" ht="27.75" customHeight="1">
      <c r="A15" s="183" t="s">
        <v>23</v>
      </c>
      <c r="B15" s="185" t="s">
        <v>403</v>
      </c>
      <c r="C15" s="644">
        <v>508738</v>
      </c>
      <c r="D15" s="205">
        <v>329700</v>
      </c>
      <c r="E15" s="205">
        <v>179038</v>
      </c>
      <c r="F15" s="205">
        <v>0</v>
      </c>
      <c r="G15" s="205">
        <v>0</v>
      </c>
      <c r="H15" s="644">
        <v>508738</v>
      </c>
      <c r="I15" s="644">
        <v>441738</v>
      </c>
      <c r="J15" s="644">
        <v>13091</v>
      </c>
      <c r="K15" s="206">
        <v>13091</v>
      </c>
      <c r="L15" s="206">
        <v>0</v>
      </c>
      <c r="M15" s="206">
        <v>0</v>
      </c>
      <c r="N15" s="206">
        <v>428647</v>
      </c>
      <c r="O15" s="647"/>
      <c r="P15" s="206">
        <v>0</v>
      </c>
      <c r="Q15" s="206">
        <v>67000</v>
      </c>
      <c r="R15" s="206">
        <v>0</v>
      </c>
      <c r="S15" s="206">
        <v>0</v>
      </c>
      <c r="T15" s="644">
        <v>495647</v>
      </c>
      <c r="U15" s="646">
        <f t="shared" si="0"/>
        <v>2.9635213633420716E-2</v>
      </c>
    </row>
    <row r="16" spans="1:23" ht="15.75" customHeight="1">
      <c r="A16" s="183" t="s">
        <v>24</v>
      </c>
      <c r="B16" s="184" t="s">
        <v>404</v>
      </c>
      <c r="C16" s="644">
        <v>3625315.7709999997</v>
      </c>
      <c r="D16" s="205">
        <v>2049692.7709999997</v>
      </c>
      <c r="E16" s="205">
        <v>1575623</v>
      </c>
      <c r="F16" s="205">
        <v>219445</v>
      </c>
      <c r="G16" s="205">
        <v>0</v>
      </c>
      <c r="H16" s="644">
        <v>3405870.7710000002</v>
      </c>
      <c r="I16" s="644">
        <v>1903490.85</v>
      </c>
      <c r="J16" s="644">
        <v>1285062.8500000001</v>
      </c>
      <c r="K16" s="206">
        <v>1274686.8500000001</v>
      </c>
      <c r="L16" s="206">
        <v>10376</v>
      </c>
      <c r="M16" s="206">
        <v>0</v>
      </c>
      <c r="N16" s="206">
        <v>618428</v>
      </c>
      <c r="O16" s="647"/>
      <c r="P16" s="206">
        <v>0</v>
      </c>
      <c r="Q16" s="206">
        <v>1502379.9210000001</v>
      </c>
      <c r="R16" s="206">
        <v>0</v>
      </c>
      <c r="S16" s="206">
        <v>0</v>
      </c>
      <c r="T16" s="644">
        <v>2120807.9210000001</v>
      </c>
      <c r="U16" s="646">
        <f t="shared" si="0"/>
        <v>0.67510849868282796</v>
      </c>
      <c r="V16" s="4" t="s">
        <v>2</v>
      </c>
      <c r="W16" s="35"/>
    </row>
    <row r="17" spans="1:21" ht="15.75" customHeight="1">
      <c r="A17" s="183" t="s">
        <v>25</v>
      </c>
      <c r="B17" s="184" t="s">
        <v>129</v>
      </c>
      <c r="C17" s="644">
        <v>15380</v>
      </c>
      <c r="D17" s="205">
        <v>300</v>
      </c>
      <c r="E17" s="205">
        <v>15080</v>
      </c>
      <c r="F17" s="205">
        <v>0</v>
      </c>
      <c r="G17" s="205">
        <v>0</v>
      </c>
      <c r="H17" s="644">
        <v>15380</v>
      </c>
      <c r="I17" s="644">
        <v>15380</v>
      </c>
      <c r="J17" s="644">
        <v>15380</v>
      </c>
      <c r="K17" s="206">
        <v>15380</v>
      </c>
      <c r="L17" s="206">
        <v>0</v>
      </c>
      <c r="M17" s="206">
        <v>0</v>
      </c>
      <c r="N17" s="206">
        <v>0</v>
      </c>
      <c r="O17" s="647"/>
      <c r="P17" s="206">
        <v>0</v>
      </c>
      <c r="Q17" s="206">
        <v>0</v>
      </c>
      <c r="R17" s="206">
        <v>0</v>
      </c>
      <c r="S17" s="206">
        <v>0</v>
      </c>
      <c r="T17" s="644">
        <v>0</v>
      </c>
      <c r="U17" s="646">
        <f t="shared" si="0"/>
        <v>1</v>
      </c>
    </row>
    <row r="18" spans="1:21" ht="15.75" customHeight="1">
      <c r="A18" s="183" t="s">
        <v>26</v>
      </c>
      <c r="B18" s="184" t="s">
        <v>32</v>
      </c>
      <c r="C18" s="644">
        <v>313949.76299999998</v>
      </c>
      <c r="D18" s="205">
        <v>46504.762999999999</v>
      </c>
      <c r="E18" s="205">
        <v>267445</v>
      </c>
      <c r="F18" s="205">
        <v>0</v>
      </c>
      <c r="G18" s="205">
        <v>0</v>
      </c>
      <c r="H18" s="644">
        <v>313949.76299999998</v>
      </c>
      <c r="I18" s="644">
        <v>303749.76299999998</v>
      </c>
      <c r="J18" s="644">
        <v>243636.77499999999</v>
      </c>
      <c r="K18" s="206">
        <v>243636.77499999999</v>
      </c>
      <c r="L18" s="206">
        <v>0</v>
      </c>
      <c r="M18" s="206">
        <v>0</v>
      </c>
      <c r="N18" s="206">
        <v>60112.987999999998</v>
      </c>
      <c r="O18" s="647"/>
      <c r="P18" s="206">
        <v>0</v>
      </c>
      <c r="Q18" s="206">
        <v>10200</v>
      </c>
      <c r="R18" s="206">
        <v>0</v>
      </c>
      <c r="S18" s="206">
        <v>0</v>
      </c>
      <c r="T18" s="644">
        <v>70312.987999999998</v>
      </c>
      <c r="U18" s="646">
        <f t="shared" si="0"/>
        <v>0.80209700443453524</v>
      </c>
    </row>
    <row r="19" spans="1:21" ht="15.75" customHeight="1">
      <c r="A19" s="183" t="s">
        <v>27</v>
      </c>
      <c r="B19" s="184" t="s">
        <v>34</v>
      </c>
      <c r="C19" s="644">
        <v>14216.334999999999</v>
      </c>
      <c r="D19" s="205">
        <v>14216.334999999999</v>
      </c>
      <c r="E19" s="205">
        <v>0</v>
      </c>
      <c r="F19" s="205">
        <v>0</v>
      </c>
      <c r="G19" s="205">
        <v>0</v>
      </c>
      <c r="H19" s="644">
        <v>14216.334999999999</v>
      </c>
      <c r="I19" s="644">
        <v>0</v>
      </c>
      <c r="J19" s="644">
        <v>0</v>
      </c>
      <c r="K19" s="206">
        <v>0</v>
      </c>
      <c r="L19" s="206">
        <v>0</v>
      </c>
      <c r="M19" s="206">
        <v>0</v>
      </c>
      <c r="N19" s="206">
        <v>0</v>
      </c>
      <c r="O19" s="647"/>
      <c r="P19" s="206">
        <v>0</v>
      </c>
      <c r="Q19" s="206">
        <v>14216.334999999999</v>
      </c>
      <c r="R19" s="206">
        <v>0</v>
      </c>
      <c r="S19" s="206">
        <v>0</v>
      </c>
      <c r="T19" s="644">
        <v>14216.334999999999</v>
      </c>
      <c r="U19" s="646" t="str">
        <f t="shared" si="0"/>
        <v/>
      </c>
    </row>
    <row r="20" spans="1:21" ht="15.75" customHeight="1">
      <c r="A20" s="183" t="s">
        <v>29</v>
      </c>
      <c r="B20" s="184" t="s">
        <v>35</v>
      </c>
      <c r="C20" s="644">
        <v>498987.54800000001</v>
      </c>
      <c r="D20" s="205">
        <v>0</v>
      </c>
      <c r="E20" s="205">
        <v>498987.54800000001</v>
      </c>
      <c r="F20" s="205">
        <v>0</v>
      </c>
      <c r="G20" s="205">
        <v>0</v>
      </c>
      <c r="H20" s="644">
        <v>498987.54800000001</v>
      </c>
      <c r="I20" s="644">
        <v>498987.54800000001</v>
      </c>
      <c r="J20" s="644">
        <v>0</v>
      </c>
      <c r="K20" s="206">
        <v>0</v>
      </c>
      <c r="L20" s="206">
        <v>0</v>
      </c>
      <c r="M20" s="206">
        <v>0</v>
      </c>
      <c r="N20" s="206">
        <v>498987.54800000001</v>
      </c>
      <c r="O20" s="647"/>
      <c r="P20" s="206">
        <v>0</v>
      </c>
      <c r="Q20" s="206">
        <v>0</v>
      </c>
      <c r="R20" s="206">
        <v>0</v>
      </c>
      <c r="S20" s="206">
        <v>0</v>
      </c>
      <c r="T20" s="644">
        <v>498987.54800000001</v>
      </c>
      <c r="U20" s="646">
        <f t="shared" si="0"/>
        <v>0</v>
      </c>
    </row>
    <row r="21" spans="1:21" ht="15.75" customHeight="1">
      <c r="A21" s="183" t="s">
        <v>30</v>
      </c>
      <c r="B21" s="184" t="s">
        <v>143</v>
      </c>
      <c r="C21" s="644">
        <v>0</v>
      </c>
      <c r="D21" s="205">
        <v>0</v>
      </c>
      <c r="E21" s="205">
        <v>0</v>
      </c>
      <c r="F21" s="205">
        <v>0</v>
      </c>
      <c r="G21" s="205">
        <v>0</v>
      </c>
      <c r="H21" s="644">
        <v>0</v>
      </c>
      <c r="I21" s="644">
        <v>0</v>
      </c>
      <c r="J21" s="644">
        <v>0</v>
      </c>
      <c r="K21" s="206">
        <v>0</v>
      </c>
      <c r="L21" s="206">
        <v>0</v>
      </c>
      <c r="M21" s="206">
        <v>0</v>
      </c>
      <c r="N21" s="206">
        <v>0</v>
      </c>
      <c r="O21" s="647"/>
      <c r="P21" s="206">
        <v>0</v>
      </c>
      <c r="Q21" s="206">
        <v>0</v>
      </c>
      <c r="R21" s="206">
        <v>0</v>
      </c>
      <c r="S21" s="206">
        <v>0</v>
      </c>
      <c r="T21" s="644">
        <v>0</v>
      </c>
      <c r="U21" s="646" t="str">
        <f t="shared" si="0"/>
        <v/>
      </c>
    </row>
    <row r="22" spans="1:21" ht="15.75" customHeight="1">
      <c r="A22" s="183" t="s">
        <v>104</v>
      </c>
      <c r="B22" s="184" t="s">
        <v>142</v>
      </c>
      <c r="C22" s="644">
        <v>0</v>
      </c>
      <c r="D22" s="205">
        <v>0</v>
      </c>
      <c r="E22" s="205">
        <v>0</v>
      </c>
      <c r="F22" s="205">
        <v>0</v>
      </c>
      <c r="G22" s="205">
        <v>0</v>
      </c>
      <c r="H22" s="644">
        <v>0</v>
      </c>
      <c r="I22" s="644">
        <v>0</v>
      </c>
      <c r="J22" s="644">
        <v>0</v>
      </c>
      <c r="K22" s="206">
        <v>0</v>
      </c>
      <c r="L22" s="206">
        <v>0</v>
      </c>
      <c r="M22" s="206">
        <v>0</v>
      </c>
      <c r="N22" s="206">
        <v>0</v>
      </c>
      <c r="O22" s="647"/>
      <c r="P22" s="206">
        <v>0</v>
      </c>
      <c r="Q22" s="206">
        <v>0</v>
      </c>
      <c r="R22" s="206">
        <v>0</v>
      </c>
      <c r="S22" s="206">
        <v>0</v>
      </c>
      <c r="T22" s="644">
        <v>0</v>
      </c>
      <c r="U22" s="646" t="str">
        <f t="shared" si="0"/>
        <v/>
      </c>
    </row>
    <row r="23" spans="1:21" ht="15.75" customHeight="1">
      <c r="A23" s="183" t="s">
        <v>101</v>
      </c>
      <c r="B23" s="184" t="s">
        <v>102</v>
      </c>
      <c r="C23" s="644">
        <v>1272</v>
      </c>
      <c r="D23" s="205">
        <v>0</v>
      </c>
      <c r="E23" s="205">
        <v>1272</v>
      </c>
      <c r="F23" s="205">
        <v>400</v>
      </c>
      <c r="G23" s="205">
        <v>0</v>
      </c>
      <c r="H23" s="644">
        <v>872</v>
      </c>
      <c r="I23" s="644">
        <v>872</v>
      </c>
      <c r="J23" s="644">
        <v>872</v>
      </c>
      <c r="K23" s="206">
        <v>872</v>
      </c>
      <c r="L23" s="206">
        <v>0</v>
      </c>
      <c r="M23" s="206">
        <v>0</v>
      </c>
      <c r="N23" s="206">
        <v>0</v>
      </c>
      <c r="O23" s="647"/>
      <c r="P23" s="206">
        <v>0</v>
      </c>
      <c r="Q23" s="206">
        <v>0</v>
      </c>
      <c r="R23" s="206">
        <v>0</v>
      </c>
      <c r="S23" s="206">
        <v>0</v>
      </c>
      <c r="T23" s="644">
        <v>0</v>
      </c>
      <c r="U23" s="646">
        <f t="shared" si="0"/>
        <v>1</v>
      </c>
    </row>
    <row r="24" spans="1:21" ht="15.75" customHeight="1">
      <c r="A24" s="77" t="s">
        <v>1</v>
      </c>
      <c r="B24" s="287" t="s">
        <v>90</v>
      </c>
      <c r="C24" s="286">
        <v>519677764.57099998</v>
      </c>
      <c r="D24" s="286">
        <v>327021911.72799999</v>
      </c>
      <c r="E24" s="286">
        <v>192655852.84300002</v>
      </c>
      <c r="F24" s="286">
        <v>9952052.9270000011</v>
      </c>
      <c r="G24" s="286">
        <v>0</v>
      </c>
      <c r="H24" s="286">
        <v>509725711.64399999</v>
      </c>
      <c r="I24" s="286">
        <v>323401946.57499999</v>
      </c>
      <c r="J24" s="286">
        <v>59914586.760999992</v>
      </c>
      <c r="K24" s="286">
        <v>57391249.605000004</v>
      </c>
      <c r="L24" s="286">
        <v>2523337.156</v>
      </c>
      <c r="M24" s="286">
        <v>0</v>
      </c>
      <c r="N24" s="286">
        <v>263213160.92300001</v>
      </c>
      <c r="O24" s="286">
        <v>274198.891</v>
      </c>
      <c r="P24" s="286">
        <v>0</v>
      </c>
      <c r="Q24" s="286">
        <v>186323765.06900001</v>
      </c>
      <c r="R24" s="286">
        <v>0</v>
      </c>
      <c r="S24" s="286">
        <v>0</v>
      </c>
      <c r="T24" s="286">
        <v>449811124.88300014</v>
      </c>
      <c r="U24" s="288">
        <f t="shared" si="0"/>
        <v>0.18526353163772696</v>
      </c>
    </row>
    <row r="25" spans="1:21" ht="15.75" customHeight="1">
      <c r="A25" s="48" t="s">
        <v>13</v>
      </c>
      <c r="B25" s="49" t="s">
        <v>31</v>
      </c>
      <c r="C25" s="644">
        <v>188102602.755</v>
      </c>
      <c r="D25" s="205">
        <v>133385690.43100001</v>
      </c>
      <c r="E25" s="205">
        <v>54716912.323999994</v>
      </c>
      <c r="F25" s="205">
        <v>705944.92700000003</v>
      </c>
      <c r="G25" s="205">
        <v>0</v>
      </c>
      <c r="H25" s="644">
        <v>187396657.82800001</v>
      </c>
      <c r="I25" s="644">
        <v>108058704.23199999</v>
      </c>
      <c r="J25" s="644">
        <v>23272740.016999997</v>
      </c>
      <c r="K25" s="206">
        <v>21308221.638999999</v>
      </c>
      <c r="L25" s="206">
        <v>1964518.378</v>
      </c>
      <c r="M25" s="206">
        <v>0</v>
      </c>
      <c r="N25" s="206">
        <v>84565765.324000001</v>
      </c>
      <c r="O25" s="206">
        <v>220198.891</v>
      </c>
      <c r="P25" s="206">
        <v>0</v>
      </c>
      <c r="Q25" s="206">
        <v>79337953.596000001</v>
      </c>
      <c r="R25" s="206">
        <v>0</v>
      </c>
      <c r="S25" s="206">
        <v>0</v>
      </c>
      <c r="T25" s="644">
        <v>164123917.81099999</v>
      </c>
      <c r="U25" s="646">
        <f t="shared" si="0"/>
        <v>0.21537126677952628</v>
      </c>
    </row>
    <row r="26" spans="1:21" ht="15.75" customHeight="1">
      <c r="A26" s="48" t="s">
        <v>14</v>
      </c>
      <c r="B26" s="148" t="s">
        <v>33</v>
      </c>
      <c r="C26" s="644">
        <v>129937266.02799995</v>
      </c>
      <c r="D26" s="205">
        <v>58875852.113999948</v>
      </c>
      <c r="E26" s="205">
        <v>71061413.914000005</v>
      </c>
      <c r="F26" s="205">
        <v>1995516</v>
      </c>
      <c r="G26" s="205">
        <v>0</v>
      </c>
      <c r="H26" s="644">
        <v>127941750.02800006</v>
      </c>
      <c r="I26" s="644">
        <v>108235835.39600003</v>
      </c>
      <c r="J26" s="644">
        <v>7374574.1869999999</v>
      </c>
      <c r="K26" s="206">
        <v>7042696.409</v>
      </c>
      <c r="L26" s="206">
        <v>331877.77799999999</v>
      </c>
      <c r="M26" s="206">
        <v>0</v>
      </c>
      <c r="N26" s="206">
        <v>100861261.20900002</v>
      </c>
      <c r="O26" s="206">
        <v>0</v>
      </c>
      <c r="P26" s="206">
        <v>0</v>
      </c>
      <c r="Q26" s="206">
        <v>19705914.632000029</v>
      </c>
      <c r="R26" s="206">
        <v>0</v>
      </c>
      <c r="S26" s="206">
        <v>0</v>
      </c>
      <c r="T26" s="644">
        <v>120567175.84100005</v>
      </c>
      <c r="U26" s="646">
        <f t="shared" si="0"/>
        <v>6.8134312078978382E-2</v>
      </c>
    </row>
    <row r="27" spans="1:21" ht="15.75" customHeight="1">
      <c r="A27" s="48" t="s">
        <v>19</v>
      </c>
      <c r="B27" s="149" t="s">
        <v>141</v>
      </c>
      <c r="C27" s="644">
        <v>174741814.12900001</v>
      </c>
      <c r="D27" s="205">
        <v>123343961.92399999</v>
      </c>
      <c r="E27" s="205">
        <v>51397852.204999998</v>
      </c>
      <c r="F27" s="205">
        <v>2639812</v>
      </c>
      <c r="G27" s="205">
        <v>0</v>
      </c>
      <c r="H27" s="644">
        <v>172102002.12900001</v>
      </c>
      <c r="I27" s="644">
        <v>98295178.546999991</v>
      </c>
      <c r="J27" s="644">
        <v>27669298.557</v>
      </c>
      <c r="K27" s="206">
        <v>27669298.557</v>
      </c>
      <c r="L27" s="206">
        <v>0</v>
      </c>
      <c r="M27" s="206">
        <v>0</v>
      </c>
      <c r="N27" s="206">
        <v>70625879.989999995</v>
      </c>
      <c r="O27" s="206">
        <v>0</v>
      </c>
      <c r="P27" s="206">
        <v>0</v>
      </c>
      <c r="Q27" s="206">
        <v>73806823.582000002</v>
      </c>
      <c r="R27" s="206">
        <v>0</v>
      </c>
      <c r="S27" s="206">
        <v>0</v>
      </c>
      <c r="T27" s="644">
        <v>144432703.572</v>
      </c>
      <c r="U27" s="646">
        <f t="shared" si="0"/>
        <v>0.2814919202142746</v>
      </c>
    </row>
    <row r="28" spans="1:21" ht="23.25" customHeight="1">
      <c r="A28" s="48" t="s">
        <v>22</v>
      </c>
      <c r="B28" s="52" t="s">
        <v>377</v>
      </c>
      <c r="C28" s="644">
        <v>0</v>
      </c>
      <c r="D28" s="205">
        <v>0</v>
      </c>
      <c r="E28" s="205">
        <v>0</v>
      </c>
      <c r="F28" s="205">
        <v>0</v>
      </c>
      <c r="G28" s="205">
        <v>0</v>
      </c>
      <c r="H28" s="644">
        <v>0</v>
      </c>
      <c r="I28" s="644">
        <v>0</v>
      </c>
      <c r="J28" s="644">
        <v>0</v>
      </c>
      <c r="K28" s="206">
        <v>0</v>
      </c>
      <c r="L28" s="206">
        <v>0</v>
      </c>
      <c r="M28" s="206">
        <v>0</v>
      </c>
      <c r="N28" s="206">
        <v>0</v>
      </c>
      <c r="O28" s="206">
        <v>0</v>
      </c>
      <c r="P28" s="206">
        <v>0</v>
      </c>
      <c r="Q28" s="206">
        <v>0</v>
      </c>
      <c r="R28" s="206">
        <v>0</v>
      </c>
      <c r="S28" s="206">
        <v>0</v>
      </c>
      <c r="T28" s="644">
        <v>0</v>
      </c>
      <c r="U28" s="646" t="str">
        <f t="shared" si="0"/>
        <v/>
      </c>
    </row>
    <row r="29" spans="1:21" ht="26.25" customHeight="1">
      <c r="A29" s="48" t="s">
        <v>23</v>
      </c>
      <c r="B29" s="52" t="s">
        <v>403</v>
      </c>
      <c r="C29" s="644">
        <v>45587</v>
      </c>
      <c r="D29" s="205">
        <v>0</v>
      </c>
      <c r="E29" s="205">
        <v>45587</v>
      </c>
      <c r="F29" s="205">
        <v>0</v>
      </c>
      <c r="G29" s="205">
        <v>0</v>
      </c>
      <c r="H29" s="644">
        <v>45587</v>
      </c>
      <c r="I29" s="644">
        <v>45587</v>
      </c>
      <c r="J29" s="644">
        <v>0</v>
      </c>
      <c r="K29" s="206">
        <v>0</v>
      </c>
      <c r="L29" s="206">
        <v>0</v>
      </c>
      <c r="M29" s="206">
        <v>0</v>
      </c>
      <c r="N29" s="206">
        <v>45587</v>
      </c>
      <c r="O29" s="206">
        <v>0</v>
      </c>
      <c r="P29" s="206">
        <v>0</v>
      </c>
      <c r="Q29" s="206">
        <v>0</v>
      </c>
      <c r="R29" s="206">
        <v>0</v>
      </c>
      <c r="S29" s="206">
        <v>0</v>
      </c>
      <c r="T29" s="644">
        <v>45587</v>
      </c>
      <c r="U29" s="646">
        <f t="shared" si="0"/>
        <v>0</v>
      </c>
    </row>
    <row r="30" spans="1:21" ht="15.75" customHeight="1">
      <c r="A30" s="48" t="s">
        <v>24</v>
      </c>
      <c r="B30" s="49" t="s">
        <v>405</v>
      </c>
      <c r="C30" s="644">
        <v>23558989.258000001</v>
      </c>
      <c r="D30" s="205">
        <v>10095754.257999999</v>
      </c>
      <c r="E30" s="205">
        <v>13463235</v>
      </c>
      <c r="F30" s="205">
        <v>4414780</v>
      </c>
      <c r="G30" s="205">
        <v>0</v>
      </c>
      <c r="H30" s="644">
        <v>19144209.258000001</v>
      </c>
      <c r="I30" s="644">
        <v>6166137</v>
      </c>
      <c r="J30" s="644">
        <v>528073</v>
      </c>
      <c r="K30" s="206">
        <v>511133</v>
      </c>
      <c r="L30" s="206">
        <v>16940</v>
      </c>
      <c r="M30" s="206">
        <v>0</v>
      </c>
      <c r="N30" s="206">
        <v>5638064</v>
      </c>
      <c r="O30" s="206">
        <v>0</v>
      </c>
      <c r="P30" s="206">
        <v>0</v>
      </c>
      <c r="Q30" s="206">
        <v>12978072.258000001</v>
      </c>
      <c r="R30" s="206">
        <v>0</v>
      </c>
      <c r="S30" s="206">
        <v>0</v>
      </c>
      <c r="T30" s="644">
        <v>18616136.258000001</v>
      </c>
      <c r="U30" s="646">
        <f t="shared" si="0"/>
        <v>8.5640815311109689E-2</v>
      </c>
    </row>
    <row r="31" spans="1:21" ht="15.75" customHeight="1">
      <c r="A31" s="48" t="s">
        <v>25</v>
      </c>
      <c r="B31" s="49" t="s">
        <v>129</v>
      </c>
      <c r="C31" s="644">
        <v>9500</v>
      </c>
      <c r="D31" s="205">
        <v>0</v>
      </c>
      <c r="E31" s="205">
        <v>9500</v>
      </c>
      <c r="F31" s="205">
        <v>0</v>
      </c>
      <c r="G31" s="205">
        <v>0</v>
      </c>
      <c r="H31" s="644">
        <v>9500</v>
      </c>
      <c r="I31" s="644">
        <v>9500</v>
      </c>
      <c r="J31" s="644">
        <v>9500</v>
      </c>
      <c r="K31" s="206">
        <v>9500</v>
      </c>
      <c r="L31" s="206">
        <v>0</v>
      </c>
      <c r="M31" s="206">
        <v>0</v>
      </c>
      <c r="N31" s="206">
        <v>0</v>
      </c>
      <c r="O31" s="206">
        <v>0</v>
      </c>
      <c r="P31" s="206">
        <v>0</v>
      </c>
      <c r="Q31" s="206">
        <v>0</v>
      </c>
      <c r="R31" s="206">
        <v>0</v>
      </c>
      <c r="S31" s="206">
        <v>0</v>
      </c>
      <c r="T31" s="644">
        <v>0</v>
      </c>
      <c r="U31" s="646">
        <f t="shared" si="0"/>
        <v>1</v>
      </c>
    </row>
    <row r="32" spans="1:21" ht="15.75" customHeight="1">
      <c r="A32" s="48" t="s">
        <v>26</v>
      </c>
      <c r="B32" s="49" t="s">
        <v>32</v>
      </c>
      <c r="C32" s="644">
        <v>3282005.4009999996</v>
      </c>
      <c r="D32" s="205">
        <v>1320653.0009999999</v>
      </c>
      <c r="E32" s="205">
        <v>1961352.4</v>
      </c>
      <c r="F32" s="205">
        <v>196000</v>
      </c>
      <c r="G32" s="205">
        <v>0</v>
      </c>
      <c r="H32" s="644">
        <v>3086005.4010000001</v>
      </c>
      <c r="I32" s="644">
        <v>2591004.4</v>
      </c>
      <c r="J32" s="644">
        <v>1060401</v>
      </c>
      <c r="K32" s="206">
        <v>850400</v>
      </c>
      <c r="L32" s="206">
        <v>210001</v>
      </c>
      <c r="M32" s="206">
        <v>0</v>
      </c>
      <c r="N32" s="206">
        <v>1476603.4</v>
      </c>
      <c r="O32" s="206">
        <v>54000</v>
      </c>
      <c r="P32" s="206">
        <v>0</v>
      </c>
      <c r="Q32" s="206">
        <v>495001.00099999999</v>
      </c>
      <c r="R32" s="206">
        <v>0</v>
      </c>
      <c r="S32" s="206">
        <v>0</v>
      </c>
      <c r="T32" s="644">
        <v>2025604.4009999998</v>
      </c>
      <c r="U32" s="646">
        <f t="shared" si="0"/>
        <v>0.40926252383052691</v>
      </c>
    </row>
    <row r="33" spans="1:21" ht="15.75" customHeight="1">
      <c r="A33" s="48" t="s">
        <v>27</v>
      </c>
      <c r="B33" s="49" t="s">
        <v>34</v>
      </c>
      <c r="C33" s="644">
        <v>0</v>
      </c>
      <c r="D33" s="205">
        <v>0</v>
      </c>
      <c r="E33" s="205">
        <v>0</v>
      </c>
      <c r="F33" s="205">
        <v>0</v>
      </c>
      <c r="G33" s="205">
        <v>0</v>
      </c>
      <c r="H33" s="644">
        <v>0</v>
      </c>
      <c r="I33" s="644">
        <v>0</v>
      </c>
      <c r="J33" s="644">
        <v>0</v>
      </c>
      <c r="K33" s="206">
        <v>0</v>
      </c>
      <c r="L33" s="206">
        <v>0</v>
      </c>
      <c r="M33" s="206">
        <v>0</v>
      </c>
      <c r="N33" s="206">
        <v>0</v>
      </c>
      <c r="O33" s="206">
        <v>0</v>
      </c>
      <c r="P33" s="206">
        <v>0</v>
      </c>
      <c r="Q33" s="206">
        <v>0</v>
      </c>
      <c r="R33" s="206">
        <v>0</v>
      </c>
      <c r="S33" s="206">
        <v>0</v>
      </c>
      <c r="T33" s="644">
        <v>0</v>
      </c>
      <c r="U33" s="646" t="str">
        <f t="shared" si="0"/>
        <v/>
      </c>
    </row>
    <row r="34" spans="1:21" ht="15.75" customHeight="1">
      <c r="A34" s="48" t="s">
        <v>29</v>
      </c>
      <c r="B34" s="49" t="s">
        <v>35</v>
      </c>
      <c r="C34" s="644">
        <v>0</v>
      </c>
      <c r="D34" s="205">
        <v>0</v>
      </c>
      <c r="E34" s="205">
        <v>0</v>
      </c>
      <c r="F34" s="205">
        <v>0</v>
      </c>
      <c r="G34" s="205">
        <v>0</v>
      </c>
      <c r="H34" s="644">
        <v>0</v>
      </c>
      <c r="I34" s="644">
        <v>0</v>
      </c>
      <c r="J34" s="644">
        <v>0</v>
      </c>
      <c r="K34" s="206">
        <v>0</v>
      </c>
      <c r="L34" s="206">
        <v>0</v>
      </c>
      <c r="M34" s="206">
        <v>0</v>
      </c>
      <c r="N34" s="206">
        <v>0</v>
      </c>
      <c r="O34" s="206">
        <v>0</v>
      </c>
      <c r="P34" s="206">
        <v>0</v>
      </c>
      <c r="Q34" s="206">
        <v>0</v>
      </c>
      <c r="R34" s="206">
        <v>0</v>
      </c>
      <c r="S34" s="206">
        <v>0</v>
      </c>
      <c r="T34" s="644">
        <v>0</v>
      </c>
      <c r="U34" s="646" t="str">
        <f t="shared" si="0"/>
        <v/>
      </c>
    </row>
    <row r="35" spans="1:21" ht="15.75" customHeight="1">
      <c r="A35" s="48" t="s">
        <v>30</v>
      </c>
      <c r="B35" s="49" t="s">
        <v>143</v>
      </c>
      <c r="C35" s="644">
        <v>0</v>
      </c>
      <c r="D35" s="205">
        <v>0</v>
      </c>
      <c r="E35" s="205">
        <v>0</v>
      </c>
      <c r="F35" s="205">
        <v>0</v>
      </c>
      <c r="G35" s="205">
        <v>0</v>
      </c>
      <c r="H35" s="644">
        <v>0</v>
      </c>
      <c r="I35" s="644">
        <v>0</v>
      </c>
      <c r="J35" s="644">
        <v>0</v>
      </c>
      <c r="K35" s="206">
        <v>0</v>
      </c>
      <c r="L35" s="206">
        <v>0</v>
      </c>
      <c r="M35" s="206">
        <v>0</v>
      </c>
      <c r="N35" s="206">
        <v>0</v>
      </c>
      <c r="O35" s="206">
        <v>0</v>
      </c>
      <c r="P35" s="206">
        <v>0</v>
      </c>
      <c r="Q35" s="206">
        <v>0</v>
      </c>
      <c r="R35" s="206">
        <v>0</v>
      </c>
      <c r="S35" s="206">
        <v>0</v>
      </c>
      <c r="T35" s="644">
        <v>0</v>
      </c>
      <c r="U35" s="646" t="str">
        <f t="shared" si="0"/>
        <v/>
      </c>
    </row>
    <row r="36" spans="1:21" ht="15.75" customHeight="1">
      <c r="A36" s="48" t="s">
        <v>104</v>
      </c>
      <c r="B36" s="49" t="s">
        <v>142</v>
      </c>
      <c r="C36" s="644">
        <v>0</v>
      </c>
      <c r="D36" s="205">
        <v>0</v>
      </c>
      <c r="E36" s="205">
        <v>0</v>
      </c>
      <c r="F36" s="205">
        <v>0</v>
      </c>
      <c r="G36" s="205">
        <v>0</v>
      </c>
      <c r="H36" s="644">
        <v>0</v>
      </c>
      <c r="I36" s="644">
        <v>0</v>
      </c>
      <c r="J36" s="644">
        <v>0</v>
      </c>
      <c r="K36" s="206">
        <v>0</v>
      </c>
      <c r="L36" s="206">
        <v>0</v>
      </c>
      <c r="M36" s="206">
        <v>0</v>
      </c>
      <c r="N36" s="206">
        <v>0</v>
      </c>
      <c r="O36" s="206">
        <v>0</v>
      </c>
      <c r="P36" s="206">
        <v>0</v>
      </c>
      <c r="Q36" s="206">
        <v>0</v>
      </c>
      <c r="R36" s="206">
        <v>0</v>
      </c>
      <c r="S36" s="206">
        <v>0</v>
      </c>
      <c r="T36" s="644">
        <v>0</v>
      </c>
      <c r="U36" s="646" t="str">
        <f t="shared" si="0"/>
        <v/>
      </c>
    </row>
    <row r="37" spans="1:21" ht="15.75" customHeight="1">
      <c r="A37" s="48" t="s">
        <v>101</v>
      </c>
      <c r="B37" s="49" t="s">
        <v>102</v>
      </c>
      <c r="C37" s="644">
        <v>0</v>
      </c>
      <c r="D37" s="205">
        <v>0</v>
      </c>
      <c r="E37" s="205">
        <v>0</v>
      </c>
      <c r="F37" s="205">
        <v>0</v>
      </c>
      <c r="G37" s="205">
        <v>0</v>
      </c>
      <c r="H37" s="644">
        <v>0</v>
      </c>
      <c r="I37" s="644">
        <v>0</v>
      </c>
      <c r="J37" s="644">
        <v>0</v>
      </c>
      <c r="K37" s="206">
        <v>0</v>
      </c>
      <c r="L37" s="206">
        <v>0</v>
      </c>
      <c r="M37" s="206">
        <v>0</v>
      </c>
      <c r="N37" s="206">
        <v>0</v>
      </c>
      <c r="O37" s="206">
        <v>0</v>
      </c>
      <c r="P37" s="206">
        <v>0</v>
      </c>
      <c r="Q37" s="206">
        <v>0</v>
      </c>
      <c r="R37" s="206">
        <v>0</v>
      </c>
      <c r="S37" s="206">
        <v>0</v>
      </c>
      <c r="T37" s="644">
        <v>0</v>
      </c>
      <c r="U37" s="646" t="str">
        <f t="shared" si="0"/>
        <v/>
      </c>
    </row>
    <row r="38" spans="1:21" s="5" customFormat="1" ht="20.25" customHeight="1">
      <c r="A38" s="418" t="str">
        <f>TT!C7</f>
        <v>Kon Tum, ngày     tháng 06 năm 2021</v>
      </c>
      <c r="B38" s="419"/>
      <c r="C38" s="419"/>
      <c r="D38" s="419"/>
      <c r="E38" s="419"/>
      <c r="F38" s="197"/>
      <c r="G38" s="197"/>
      <c r="H38" s="197"/>
      <c r="I38" s="198"/>
      <c r="J38" s="198"/>
      <c r="K38" s="198"/>
      <c r="L38" s="198"/>
      <c r="M38" s="198"/>
      <c r="N38" s="411" t="str">
        <f>TT!C4</f>
        <v>Kon Tum, ngày     tháng 06 năm 2021</v>
      </c>
      <c r="O38" s="412"/>
      <c r="P38" s="412"/>
      <c r="Q38" s="412"/>
      <c r="R38" s="412"/>
      <c r="S38" s="412"/>
      <c r="T38" s="412"/>
      <c r="U38" s="412"/>
    </row>
    <row r="39" spans="1:21" ht="15.75" customHeight="1">
      <c r="A39" s="415" t="str">
        <f>TT!A6</f>
        <v>NGƯỜI LẬP BIỂU</v>
      </c>
      <c r="B39" s="416"/>
      <c r="C39" s="416"/>
      <c r="D39" s="416"/>
      <c r="E39" s="416"/>
      <c r="F39" s="199"/>
      <c r="G39" s="199"/>
      <c r="H39" s="199"/>
      <c r="I39" s="147"/>
      <c r="J39" s="147"/>
      <c r="K39" s="147"/>
      <c r="L39" s="147"/>
      <c r="M39" s="147"/>
      <c r="N39" s="414" t="str">
        <f>TT!C5</f>
        <v>CỤC TRƯỞNG</v>
      </c>
      <c r="O39" s="414"/>
      <c r="P39" s="414"/>
      <c r="Q39" s="414"/>
      <c r="R39" s="414"/>
      <c r="S39" s="414"/>
      <c r="T39" s="414"/>
      <c r="U39" s="414"/>
    </row>
    <row r="40" spans="1:21" ht="68.25" customHeight="1">
      <c r="A40" s="200"/>
      <c r="B40" s="200"/>
      <c r="C40" s="200"/>
      <c r="D40" s="200"/>
      <c r="E40" s="200"/>
      <c r="F40" s="141"/>
      <c r="G40" s="141"/>
      <c r="H40" s="141"/>
      <c r="I40" s="147"/>
      <c r="J40" s="147"/>
      <c r="K40" s="147"/>
      <c r="L40" s="147"/>
      <c r="M40" s="147"/>
      <c r="N40" s="147"/>
      <c r="O40" s="147"/>
      <c r="P40" s="141"/>
      <c r="Q40" s="201"/>
      <c r="R40" s="141"/>
      <c r="S40" s="147"/>
      <c r="T40" s="143"/>
      <c r="U40" s="143"/>
    </row>
    <row r="41" spans="1:21" ht="15.75" customHeight="1">
      <c r="A41" s="417" t="str">
        <f>TT!C6</f>
        <v>PHẠM ANH VŨ</v>
      </c>
      <c r="B41" s="417"/>
      <c r="C41" s="417"/>
      <c r="D41" s="417"/>
      <c r="E41" s="417"/>
      <c r="F41" s="202" t="s">
        <v>2</v>
      </c>
      <c r="G41" s="202"/>
      <c r="H41" s="202"/>
      <c r="I41" s="202"/>
      <c r="J41" s="202"/>
      <c r="K41" s="202"/>
      <c r="L41" s="202"/>
      <c r="M41" s="202"/>
      <c r="N41" s="409" t="str">
        <f>TT!C3</f>
        <v>CAO MINH HOÀNG TÙNG</v>
      </c>
      <c r="O41" s="409"/>
      <c r="P41" s="409"/>
      <c r="Q41" s="409"/>
      <c r="R41" s="409"/>
      <c r="S41" s="409"/>
      <c r="T41" s="409"/>
      <c r="U41" s="409"/>
    </row>
    <row r="42" spans="1:21">
      <c r="A42" s="28"/>
      <c r="B42" s="28"/>
      <c r="C42" s="28"/>
      <c r="D42" s="28"/>
      <c r="E42" s="28"/>
      <c r="F42" s="28"/>
      <c r="G42" s="28"/>
      <c r="H42" s="28"/>
      <c r="I42" s="28"/>
      <c r="J42" s="28"/>
      <c r="K42" s="28"/>
      <c r="L42" s="28"/>
      <c r="M42" s="29"/>
      <c r="N42" s="29"/>
      <c r="O42" s="29"/>
      <c r="P42" s="29"/>
      <c r="Q42" s="29"/>
      <c r="R42" s="29"/>
      <c r="S42" s="29"/>
      <c r="T42" s="29"/>
      <c r="U42" s="29"/>
    </row>
  </sheetData>
  <sheetProtection selectLockedCells="1" selectUnlockedCells="1"/>
  <mergeCells count="34">
    <mergeCell ref="H3:H7"/>
    <mergeCell ref="A39:E39"/>
    <mergeCell ref="A3:A7"/>
    <mergeCell ref="D4:D7"/>
    <mergeCell ref="A41:E41"/>
    <mergeCell ref="A38:E38"/>
    <mergeCell ref="A8:B8"/>
    <mergeCell ref="A9:B9"/>
    <mergeCell ref="J4:P4"/>
    <mergeCell ref="N41:U41"/>
    <mergeCell ref="S4:S7"/>
    <mergeCell ref="J5:J7"/>
    <mergeCell ref="K5:M6"/>
    <mergeCell ref="N5:N7"/>
    <mergeCell ref="N38:U38"/>
    <mergeCell ref="O5:O7"/>
    <mergeCell ref="P5:P7"/>
    <mergeCell ref="N39:U39"/>
    <mergeCell ref="P1:U1"/>
    <mergeCell ref="Q4:Q7"/>
    <mergeCell ref="R4:R7"/>
    <mergeCell ref="E1:O1"/>
    <mergeCell ref="A1:D1"/>
    <mergeCell ref="D3:E3"/>
    <mergeCell ref="F3:F7"/>
    <mergeCell ref="G3:G7"/>
    <mergeCell ref="P2:U2"/>
    <mergeCell ref="B3:B7"/>
    <mergeCell ref="T3:T7"/>
    <mergeCell ref="U3:U7"/>
    <mergeCell ref="I4:I7"/>
    <mergeCell ref="E4:E7"/>
    <mergeCell ref="I3:S3"/>
    <mergeCell ref="C3:C7"/>
  </mergeCells>
  <pageMargins left="0.39370078740157499" right="0.39370078740157499" top="0.39370078740157499" bottom="0.39370078740157499" header="0.31496062992126" footer="0.31496062992126"/>
  <pageSetup paperSize="9" scale="66" orientation="landscape" r:id="rId1"/>
  <ignoredErrors>
    <ignoredError sqref="U9:U37" unlockedFormula="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C000"/>
  </sheetPr>
  <dimension ref="A1:V39"/>
  <sheetViews>
    <sheetView view="pageBreakPreview" topLeftCell="A16" zoomScaleSheetLayoutView="100" workbookViewId="0">
      <selection activeCell="I34" sqref="I34"/>
    </sheetView>
  </sheetViews>
  <sheetFormatPr defaultRowHeight="15.75"/>
  <cols>
    <col min="1" max="1" width="3.5" style="4" customWidth="1"/>
    <col min="2" max="2" width="25.875" style="4" customWidth="1"/>
    <col min="3" max="3" width="6.25" style="4" customWidth="1"/>
    <col min="4" max="4" width="5.875" style="4" customWidth="1"/>
    <col min="5" max="5" width="8.125" style="4" customWidth="1"/>
    <col min="6" max="6" width="4.875" style="4" customWidth="1"/>
    <col min="7" max="7" width="4.625" style="4" customWidth="1"/>
    <col min="8" max="8" width="6.5" style="4" customWidth="1"/>
    <col min="9" max="9" width="6.125" style="4" customWidth="1"/>
    <col min="10" max="10" width="7.625" style="4" customWidth="1"/>
    <col min="11" max="11" width="6.875" style="4" customWidth="1"/>
    <col min="12" max="12" width="6.75" style="8" customWidth="1"/>
    <col min="13" max="13" width="7.625" style="8" customWidth="1"/>
    <col min="14" max="14" width="6.75" style="8" customWidth="1"/>
    <col min="15" max="16" width="5.25" style="8" customWidth="1"/>
    <col min="17" max="17" width="5.625" style="8" customWidth="1"/>
    <col min="18" max="18" width="7.875" style="8" customWidth="1"/>
    <col min="19" max="19" width="5.75" style="8" customWidth="1"/>
    <col min="20" max="20" width="6" style="8" customWidth="1"/>
    <col min="21" max="21" width="5.5" style="8" customWidth="1"/>
    <col min="22" max="22" width="7" style="8" customWidth="1"/>
    <col min="23" max="16384" width="9" style="4"/>
  </cols>
  <sheetData>
    <row r="1" spans="1:22" ht="66.75" customHeight="1">
      <c r="A1" s="397" t="s">
        <v>151</v>
      </c>
      <c r="B1" s="397"/>
      <c r="C1" s="397"/>
      <c r="D1" s="397"/>
      <c r="E1" s="453" t="s">
        <v>121</v>
      </c>
      <c r="F1" s="453"/>
      <c r="G1" s="453"/>
      <c r="H1" s="453"/>
      <c r="I1" s="453"/>
      <c r="J1" s="453"/>
      <c r="K1" s="453"/>
      <c r="L1" s="453"/>
      <c r="M1" s="453"/>
      <c r="N1" s="453"/>
      <c r="O1" s="453"/>
      <c r="P1" s="453"/>
      <c r="Q1" s="454" t="s">
        <v>150</v>
      </c>
      <c r="R1" s="455"/>
      <c r="S1" s="455"/>
      <c r="T1" s="455"/>
      <c r="U1" s="455"/>
      <c r="V1" s="455"/>
    </row>
    <row r="2" spans="1:22" ht="15.75" customHeight="1">
      <c r="A2" s="25"/>
      <c r="B2" s="27"/>
      <c r="C2" s="27"/>
      <c r="D2" s="27"/>
      <c r="E2" s="6"/>
      <c r="F2" s="6"/>
      <c r="G2" s="6"/>
      <c r="H2" s="37"/>
      <c r="I2" s="39">
        <f>COUNTBLANK(E9:V37)</f>
        <v>522</v>
      </c>
      <c r="J2" s="39">
        <f>COUNTA(E9:V37)</f>
        <v>0</v>
      </c>
      <c r="K2" s="39">
        <f>I2+J2</f>
        <v>522</v>
      </c>
      <c r="L2" s="41"/>
      <c r="M2" s="26"/>
      <c r="N2" s="26"/>
      <c r="O2" s="26"/>
      <c r="P2" s="26"/>
      <c r="Q2" s="456" t="s">
        <v>122</v>
      </c>
      <c r="R2" s="456"/>
      <c r="S2" s="456"/>
      <c r="T2" s="456"/>
      <c r="U2" s="456"/>
      <c r="V2" s="456"/>
    </row>
    <row r="3" spans="1:22" s="11" customFormat="1" ht="15.75" customHeight="1">
      <c r="A3" s="444" t="s">
        <v>21</v>
      </c>
      <c r="B3" s="445"/>
      <c r="C3" s="450" t="s">
        <v>132</v>
      </c>
      <c r="D3" s="434" t="s">
        <v>134</v>
      </c>
      <c r="E3" s="437" t="s">
        <v>4</v>
      </c>
      <c r="F3" s="439"/>
      <c r="G3" s="428" t="s">
        <v>36</v>
      </c>
      <c r="H3" s="440" t="s">
        <v>82</v>
      </c>
      <c r="I3" s="457" t="s">
        <v>37</v>
      </c>
      <c r="J3" s="458"/>
      <c r="K3" s="458"/>
      <c r="L3" s="458"/>
      <c r="M3" s="458"/>
      <c r="N3" s="458"/>
      <c r="O3" s="458"/>
      <c r="P3" s="458"/>
      <c r="Q3" s="458"/>
      <c r="R3" s="458"/>
      <c r="S3" s="458"/>
      <c r="T3" s="459"/>
      <c r="U3" s="428" t="s">
        <v>103</v>
      </c>
      <c r="V3" s="443" t="s">
        <v>108</v>
      </c>
    </row>
    <row r="4" spans="1:22" s="12" customFormat="1" ht="15.75" customHeight="1">
      <c r="A4" s="446"/>
      <c r="B4" s="447"/>
      <c r="C4" s="451"/>
      <c r="D4" s="435"/>
      <c r="E4" s="434" t="s">
        <v>137</v>
      </c>
      <c r="F4" s="434" t="s">
        <v>62</v>
      </c>
      <c r="G4" s="429"/>
      <c r="H4" s="441"/>
      <c r="I4" s="431" t="s">
        <v>37</v>
      </c>
      <c r="J4" s="437" t="s">
        <v>38</v>
      </c>
      <c r="K4" s="438"/>
      <c r="L4" s="438"/>
      <c r="M4" s="438"/>
      <c r="N4" s="438"/>
      <c r="O4" s="438"/>
      <c r="P4" s="438"/>
      <c r="Q4" s="439"/>
      <c r="R4" s="440" t="s">
        <v>139</v>
      </c>
      <c r="S4" s="431" t="s">
        <v>148</v>
      </c>
      <c r="T4" s="440" t="s">
        <v>81</v>
      </c>
      <c r="U4" s="429"/>
      <c r="V4" s="443"/>
    </row>
    <row r="5" spans="1:22" s="11" customFormat="1" ht="15.75" customHeight="1">
      <c r="A5" s="446"/>
      <c r="B5" s="447"/>
      <c r="C5" s="451"/>
      <c r="D5" s="435"/>
      <c r="E5" s="435"/>
      <c r="F5" s="435"/>
      <c r="G5" s="429"/>
      <c r="H5" s="441"/>
      <c r="I5" s="432"/>
      <c r="J5" s="431" t="s">
        <v>61</v>
      </c>
      <c r="K5" s="437" t="s">
        <v>75</v>
      </c>
      <c r="L5" s="438"/>
      <c r="M5" s="438"/>
      <c r="N5" s="438"/>
      <c r="O5" s="438"/>
      <c r="P5" s="438"/>
      <c r="Q5" s="439"/>
      <c r="R5" s="441"/>
      <c r="S5" s="432"/>
      <c r="T5" s="441"/>
      <c r="U5" s="429"/>
      <c r="V5" s="443"/>
    </row>
    <row r="6" spans="1:22" s="11" customFormat="1" ht="15.75" customHeight="1">
      <c r="A6" s="446"/>
      <c r="B6" s="447"/>
      <c r="C6" s="451"/>
      <c r="D6" s="435"/>
      <c r="E6" s="435"/>
      <c r="F6" s="435"/>
      <c r="G6" s="429"/>
      <c r="H6" s="441"/>
      <c r="I6" s="432"/>
      <c r="J6" s="432"/>
      <c r="K6" s="431" t="s">
        <v>96</v>
      </c>
      <c r="L6" s="437" t="s">
        <v>75</v>
      </c>
      <c r="M6" s="438"/>
      <c r="N6" s="439"/>
      <c r="O6" s="431" t="s">
        <v>42</v>
      </c>
      <c r="P6" s="431" t="s">
        <v>147</v>
      </c>
      <c r="Q6" s="431" t="s">
        <v>46</v>
      </c>
      <c r="R6" s="441"/>
      <c r="S6" s="432"/>
      <c r="T6" s="441"/>
      <c r="U6" s="429"/>
      <c r="V6" s="443"/>
    </row>
    <row r="7" spans="1:22" s="11" customFormat="1" ht="44.25" customHeight="1">
      <c r="A7" s="448"/>
      <c r="B7" s="449"/>
      <c r="C7" s="452"/>
      <c r="D7" s="436"/>
      <c r="E7" s="436"/>
      <c r="F7" s="436"/>
      <c r="G7" s="430"/>
      <c r="H7" s="442"/>
      <c r="I7" s="433"/>
      <c r="J7" s="433"/>
      <c r="K7" s="433"/>
      <c r="L7" s="44" t="s">
        <v>39</v>
      </c>
      <c r="M7" s="44" t="s">
        <v>40</v>
      </c>
      <c r="N7" s="44" t="s">
        <v>53</v>
      </c>
      <c r="O7" s="433"/>
      <c r="P7" s="433"/>
      <c r="Q7" s="433"/>
      <c r="R7" s="442"/>
      <c r="S7" s="433"/>
      <c r="T7" s="442"/>
      <c r="U7" s="430"/>
      <c r="V7" s="443"/>
    </row>
    <row r="8" spans="1:22" ht="14.25" customHeight="1">
      <c r="A8" s="437" t="s">
        <v>3</v>
      </c>
      <c r="B8" s="439"/>
      <c r="C8" s="44" t="s">
        <v>13</v>
      </c>
      <c r="D8" s="44" t="s">
        <v>14</v>
      </c>
      <c r="E8" s="44" t="s">
        <v>19</v>
      </c>
      <c r="F8" s="44" t="s">
        <v>22</v>
      </c>
      <c r="G8" s="44" t="s">
        <v>23</v>
      </c>
      <c r="H8" s="44" t="s">
        <v>24</v>
      </c>
      <c r="I8" s="44" t="s">
        <v>25</v>
      </c>
      <c r="J8" s="44" t="s">
        <v>26</v>
      </c>
      <c r="K8" s="44" t="s">
        <v>27</v>
      </c>
      <c r="L8" s="44" t="s">
        <v>29</v>
      </c>
      <c r="M8" s="44" t="s">
        <v>30</v>
      </c>
      <c r="N8" s="44" t="s">
        <v>104</v>
      </c>
      <c r="O8" s="44" t="s">
        <v>101</v>
      </c>
      <c r="P8" s="44" t="s">
        <v>105</v>
      </c>
      <c r="Q8" s="44" t="s">
        <v>106</v>
      </c>
      <c r="R8" s="44" t="s">
        <v>107</v>
      </c>
      <c r="S8" s="44" t="s">
        <v>118</v>
      </c>
      <c r="T8" s="44" t="s">
        <v>131</v>
      </c>
      <c r="U8" s="44" t="s">
        <v>133</v>
      </c>
      <c r="V8" s="44" t="s">
        <v>149</v>
      </c>
    </row>
    <row r="9" spans="1:22" ht="14.25" customHeight="1">
      <c r="A9" s="437" t="s">
        <v>10</v>
      </c>
      <c r="B9" s="439"/>
      <c r="C9" s="46"/>
      <c r="D9" s="46"/>
      <c r="E9" s="46"/>
      <c r="F9" s="46"/>
      <c r="G9" s="46"/>
      <c r="H9" s="46"/>
      <c r="I9" s="46"/>
      <c r="J9" s="46"/>
      <c r="K9" s="46"/>
      <c r="L9" s="46"/>
      <c r="M9" s="46"/>
      <c r="N9" s="46"/>
      <c r="O9" s="46"/>
      <c r="P9" s="46"/>
      <c r="Q9" s="46"/>
      <c r="R9" s="46"/>
      <c r="S9" s="46"/>
      <c r="T9" s="46"/>
      <c r="U9" s="46"/>
      <c r="V9" s="46"/>
    </row>
    <row r="10" spans="1:22" ht="14.25" customHeight="1">
      <c r="A10" s="44" t="s">
        <v>0</v>
      </c>
      <c r="B10" s="47" t="s">
        <v>89</v>
      </c>
      <c r="C10" s="46"/>
      <c r="D10" s="46"/>
      <c r="E10" s="46"/>
      <c r="F10" s="46"/>
      <c r="G10" s="46"/>
      <c r="H10" s="46"/>
      <c r="I10" s="46"/>
      <c r="J10" s="46"/>
      <c r="K10" s="46"/>
      <c r="L10" s="46"/>
      <c r="M10" s="46"/>
      <c r="N10" s="46"/>
      <c r="O10" s="46"/>
      <c r="P10" s="46"/>
      <c r="Q10" s="46"/>
      <c r="R10" s="46"/>
      <c r="S10" s="46"/>
      <c r="T10" s="46"/>
      <c r="U10" s="46"/>
      <c r="V10" s="46"/>
    </row>
    <row r="11" spans="1:22" ht="14.25" customHeight="1">
      <c r="A11" s="48" t="s">
        <v>13</v>
      </c>
      <c r="B11" s="49" t="s">
        <v>31</v>
      </c>
      <c r="C11" s="46"/>
      <c r="D11" s="46"/>
      <c r="E11" s="46"/>
      <c r="F11" s="46"/>
      <c r="G11" s="46"/>
      <c r="H11" s="46"/>
      <c r="I11" s="46"/>
      <c r="J11" s="46"/>
      <c r="K11" s="46"/>
      <c r="L11" s="46"/>
      <c r="M11" s="46"/>
      <c r="N11" s="46"/>
      <c r="O11" s="46"/>
      <c r="P11" s="46"/>
      <c r="Q11" s="46"/>
      <c r="R11" s="46"/>
      <c r="S11" s="46"/>
      <c r="T11" s="46"/>
      <c r="U11" s="46"/>
      <c r="V11" s="46"/>
    </row>
    <row r="12" spans="1:22" ht="14.25" customHeight="1">
      <c r="A12" s="48" t="s">
        <v>14</v>
      </c>
      <c r="B12" s="50" t="s">
        <v>33</v>
      </c>
      <c r="C12" s="46"/>
      <c r="D12" s="46"/>
      <c r="E12" s="46"/>
      <c r="F12" s="46"/>
      <c r="G12" s="46"/>
      <c r="H12" s="46"/>
      <c r="I12" s="46"/>
      <c r="J12" s="46"/>
      <c r="K12" s="46"/>
      <c r="L12" s="46"/>
      <c r="M12" s="46"/>
      <c r="N12" s="46"/>
      <c r="O12" s="46"/>
      <c r="P12" s="46"/>
      <c r="Q12" s="46"/>
      <c r="R12" s="46"/>
      <c r="S12" s="46"/>
      <c r="T12" s="46"/>
      <c r="U12" s="46"/>
      <c r="V12" s="46"/>
    </row>
    <row r="13" spans="1:22" ht="14.25" customHeight="1">
      <c r="A13" s="48" t="s">
        <v>19</v>
      </c>
      <c r="B13" s="51" t="s">
        <v>141</v>
      </c>
      <c r="C13" s="46"/>
      <c r="D13" s="46"/>
      <c r="E13" s="46"/>
      <c r="F13" s="46"/>
      <c r="G13" s="46"/>
      <c r="H13" s="46"/>
      <c r="I13" s="46"/>
      <c r="J13" s="46"/>
      <c r="K13" s="46"/>
      <c r="L13" s="46"/>
      <c r="M13" s="46"/>
      <c r="N13" s="46"/>
      <c r="O13" s="46"/>
      <c r="P13" s="46"/>
      <c r="Q13" s="46"/>
      <c r="R13" s="46"/>
      <c r="S13" s="46"/>
      <c r="T13" s="46"/>
      <c r="U13" s="46"/>
      <c r="V13" s="46"/>
    </row>
    <row r="14" spans="1:22">
      <c r="A14" s="48" t="s">
        <v>22</v>
      </c>
      <c r="B14" s="49" t="s">
        <v>145</v>
      </c>
      <c r="C14" s="46"/>
      <c r="D14" s="46"/>
      <c r="E14" s="46"/>
      <c r="F14" s="46"/>
      <c r="G14" s="46"/>
      <c r="H14" s="46"/>
      <c r="I14" s="46"/>
      <c r="J14" s="46"/>
      <c r="K14" s="46"/>
      <c r="L14" s="46"/>
      <c r="M14" s="46"/>
      <c r="N14" s="46"/>
      <c r="O14" s="46"/>
      <c r="P14" s="46"/>
      <c r="Q14" s="46"/>
      <c r="R14" s="46"/>
      <c r="S14" s="46"/>
      <c r="T14" s="46"/>
      <c r="U14" s="46"/>
      <c r="V14" s="53"/>
    </row>
    <row r="15" spans="1:22" ht="17.25" customHeight="1">
      <c r="A15" s="48" t="s">
        <v>23</v>
      </c>
      <c r="B15" s="52" t="s">
        <v>144</v>
      </c>
      <c r="C15" s="46"/>
      <c r="D15" s="46"/>
      <c r="E15" s="46"/>
      <c r="F15" s="46"/>
      <c r="G15" s="46"/>
      <c r="H15" s="46"/>
      <c r="I15" s="46"/>
      <c r="J15" s="46"/>
      <c r="K15" s="46"/>
      <c r="L15" s="46"/>
      <c r="M15" s="46"/>
      <c r="N15" s="46"/>
      <c r="O15" s="46"/>
      <c r="P15" s="46"/>
      <c r="Q15" s="46"/>
      <c r="R15" s="46"/>
      <c r="S15" s="46"/>
      <c r="T15" s="46"/>
      <c r="U15" s="46"/>
      <c r="V15" s="46"/>
    </row>
    <row r="16" spans="1:22" ht="17.25" customHeight="1">
      <c r="A16" s="48" t="s">
        <v>24</v>
      </c>
      <c r="B16" s="52" t="s">
        <v>146</v>
      </c>
      <c r="C16" s="46"/>
      <c r="D16" s="46"/>
      <c r="E16" s="46"/>
      <c r="F16" s="46"/>
      <c r="G16" s="46"/>
      <c r="H16" s="46"/>
      <c r="I16" s="46"/>
      <c r="J16" s="46"/>
      <c r="K16" s="46"/>
      <c r="L16" s="46"/>
      <c r="M16" s="46"/>
      <c r="N16" s="46"/>
      <c r="O16" s="46"/>
      <c r="P16" s="46"/>
      <c r="Q16" s="46"/>
      <c r="R16" s="46"/>
      <c r="S16" s="46"/>
      <c r="T16" s="46"/>
      <c r="U16" s="46"/>
      <c r="V16" s="46"/>
    </row>
    <row r="17" spans="1:22" ht="14.25" customHeight="1">
      <c r="A17" s="48" t="s">
        <v>25</v>
      </c>
      <c r="B17" s="49" t="s">
        <v>129</v>
      </c>
      <c r="C17" s="46"/>
      <c r="D17" s="46"/>
      <c r="E17" s="46"/>
      <c r="F17" s="46"/>
      <c r="G17" s="46"/>
      <c r="H17" s="46"/>
      <c r="I17" s="46"/>
      <c r="J17" s="46"/>
      <c r="K17" s="46"/>
      <c r="L17" s="46"/>
      <c r="M17" s="46"/>
      <c r="N17" s="46"/>
      <c r="O17" s="46"/>
      <c r="P17" s="46"/>
      <c r="Q17" s="46"/>
      <c r="R17" s="46"/>
      <c r="S17" s="46"/>
      <c r="T17" s="46"/>
      <c r="U17" s="46"/>
      <c r="V17" s="46"/>
    </row>
    <row r="18" spans="1:22" ht="14.25" customHeight="1">
      <c r="A18" s="48" t="s">
        <v>26</v>
      </c>
      <c r="B18" s="49" t="s">
        <v>32</v>
      </c>
      <c r="C18" s="46"/>
      <c r="D18" s="46"/>
      <c r="E18" s="46"/>
      <c r="F18" s="46"/>
      <c r="G18" s="46"/>
      <c r="H18" s="46"/>
      <c r="I18" s="46"/>
      <c r="J18" s="46"/>
      <c r="K18" s="46"/>
      <c r="L18" s="46"/>
      <c r="M18" s="46"/>
      <c r="N18" s="46"/>
      <c r="O18" s="46"/>
      <c r="P18" s="46"/>
      <c r="Q18" s="46"/>
      <c r="R18" s="46"/>
      <c r="S18" s="46"/>
      <c r="T18" s="46"/>
      <c r="U18" s="46"/>
      <c r="V18" s="46"/>
    </row>
    <row r="19" spans="1:22" ht="14.25" customHeight="1">
      <c r="A19" s="48" t="s">
        <v>27</v>
      </c>
      <c r="B19" s="49" t="s">
        <v>34</v>
      </c>
      <c r="C19" s="46"/>
      <c r="D19" s="46"/>
      <c r="E19" s="46"/>
      <c r="F19" s="46"/>
      <c r="G19" s="46"/>
      <c r="H19" s="46"/>
      <c r="I19" s="46"/>
      <c r="J19" s="46"/>
      <c r="K19" s="46"/>
      <c r="L19" s="46"/>
      <c r="M19" s="46"/>
      <c r="N19" s="46"/>
      <c r="O19" s="46"/>
      <c r="P19" s="46"/>
      <c r="Q19" s="46"/>
      <c r="R19" s="46"/>
      <c r="S19" s="46"/>
      <c r="T19" s="46"/>
      <c r="U19" s="46"/>
      <c r="V19" s="46"/>
    </row>
    <row r="20" spans="1:22" ht="14.25" customHeight="1">
      <c r="A20" s="48" t="s">
        <v>29</v>
      </c>
      <c r="B20" s="49" t="s">
        <v>35</v>
      </c>
      <c r="C20" s="46"/>
      <c r="D20" s="46"/>
      <c r="E20" s="46"/>
      <c r="F20" s="46"/>
      <c r="G20" s="46"/>
      <c r="H20" s="46"/>
      <c r="I20" s="46"/>
      <c r="J20" s="46"/>
      <c r="K20" s="46"/>
      <c r="L20" s="46"/>
      <c r="M20" s="46"/>
      <c r="N20" s="46"/>
      <c r="O20" s="46"/>
      <c r="P20" s="46"/>
      <c r="Q20" s="46"/>
      <c r="R20" s="46"/>
      <c r="S20" s="46"/>
      <c r="T20" s="46"/>
      <c r="U20" s="46"/>
      <c r="V20" s="46"/>
    </row>
    <row r="21" spans="1:22" ht="14.25" customHeight="1">
      <c r="A21" s="48" t="s">
        <v>30</v>
      </c>
      <c r="B21" s="49" t="s">
        <v>143</v>
      </c>
      <c r="C21" s="46"/>
      <c r="D21" s="46"/>
      <c r="E21" s="46"/>
      <c r="F21" s="46"/>
      <c r="G21" s="46"/>
      <c r="H21" s="46"/>
      <c r="I21" s="46"/>
      <c r="J21" s="46"/>
      <c r="K21" s="46"/>
      <c r="L21" s="46"/>
      <c r="M21" s="46"/>
      <c r="N21" s="46"/>
      <c r="O21" s="46"/>
      <c r="P21" s="46"/>
      <c r="Q21" s="46"/>
      <c r="R21" s="46"/>
      <c r="S21" s="46"/>
      <c r="T21" s="46"/>
      <c r="U21" s="46"/>
      <c r="V21" s="46"/>
    </row>
    <row r="22" spans="1:22" ht="14.25" customHeight="1">
      <c r="A22" s="48" t="s">
        <v>104</v>
      </c>
      <c r="B22" s="49" t="s">
        <v>142</v>
      </c>
      <c r="C22" s="46"/>
      <c r="D22" s="46"/>
      <c r="E22" s="46"/>
      <c r="F22" s="46"/>
      <c r="G22" s="46"/>
      <c r="H22" s="46"/>
      <c r="I22" s="46"/>
      <c r="J22" s="46"/>
      <c r="K22" s="46"/>
      <c r="L22" s="46"/>
      <c r="M22" s="46"/>
      <c r="N22" s="46"/>
      <c r="O22" s="46"/>
      <c r="P22" s="46"/>
      <c r="Q22" s="46"/>
      <c r="R22" s="46"/>
      <c r="S22" s="46"/>
      <c r="T22" s="46"/>
      <c r="U22" s="46"/>
      <c r="V22" s="46"/>
    </row>
    <row r="23" spans="1:22" ht="14.25" customHeight="1">
      <c r="A23" s="48" t="s">
        <v>101</v>
      </c>
      <c r="B23" s="49" t="s">
        <v>102</v>
      </c>
      <c r="C23" s="46"/>
      <c r="D23" s="46"/>
      <c r="E23" s="46"/>
      <c r="F23" s="46"/>
      <c r="G23" s="46"/>
      <c r="H23" s="46"/>
      <c r="I23" s="46"/>
      <c r="J23" s="46"/>
      <c r="K23" s="46"/>
      <c r="L23" s="46"/>
      <c r="M23" s="46"/>
      <c r="N23" s="46"/>
      <c r="O23" s="46"/>
      <c r="P23" s="46"/>
      <c r="Q23" s="46"/>
      <c r="R23" s="46"/>
      <c r="S23" s="46"/>
      <c r="T23" s="46"/>
      <c r="U23" s="46"/>
      <c r="V23" s="46"/>
    </row>
    <row r="24" spans="1:22" ht="14.25" customHeight="1">
      <c r="A24" s="44" t="s">
        <v>1</v>
      </c>
      <c r="B24" s="47" t="s">
        <v>90</v>
      </c>
      <c r="C24" s="46"/>
      <c r="D24" s="46"/>
      <c r="E24" s="46"/>
      <c r="F24" s="46"/>
      <c r="G24" s="46"/>
      <c r="H24" s="46"/>
      <c r="I24" s="46"/>
      <c r="J24" s="46"/>
      <c r="K24" s="46"/>
      <c r="L24" s="46"/>
      <c r="M24" s="46"/>
      <c r="N24" s="46"/>
      <c r="O24" s="46"/>
      <c r="P24" s="46"/>
      <c r="Q24" s="46"/>
      <c r="R24" s="46"/>
      <c r="S24" s="46"/>
      <c r="T24" s="46"/>
      <c r="U24" s="46"/>
      <c r="V24" s="46"/>
    </row>
    <row r="25" spans="1:22" ht="14.25" customHeight="1">
      <c r="A25" s="48" t="s">
        <v>13</v>
      </c>
      <c r="B25" s="49" t="s">
        <v>31</v>
      </c>
      <c r="C25" s="46"/>
      <c r="D25" s="46"/>
      <c r="E25" s="46"/>
      <c r="F25" s="46"/>
      <c r="G25" s="46"/>
      <c r="H25" s="46"/>
      <c r="I25" s="46"/>
      <c r="J25" s="46"/>
      <c r="K25" s="46"/>
      <c r="L25" s="46"/>
      <c r="M25" s="46"/>
      <c r="N25" s="46"/>
      <c r="O25" s="46"/>
      <c r="P25" s="46"/>
      <c r="Q25" s="46"/>
      <c r="R25" s="46"/>
      <c r="S25" s="46"/>
      <c r="T25" s="46"/>
      <c r="U25" s="46"/>
      <c r="V25" s="46"/>
    </row>
    <row r="26" spans="1:22" ht="14.25" customHeight="1">
      <c r="A26" s="48" t="s">
        <v>14</v>
      </c>
      <c r="B26" s="50" t="s">
        <v>33</v>
      </c>
      <c r="C26" s="46"/>
      <c r="D26" s="46"/>
      <c r="E26" s="46"/>
      <c r="F26" s="46"/>
      <c r="G26" s="46"/>
      <c r="H26" s="46"/>
      <c r="I26" s="46"/>
      <c r="J26" s="46"/>
      <c r="K26" s="46"/>
      <c r="L26" s="46"/>
      <c r="M26" s="46"/>
      <c r="N26" s="46"/>
      <c r="O26" s="46"/>
      <c r="P26" s="46"/>
      <c r="Q26" s="46"/>
      <c r="R26" s="46"/>
      <c r="S26" s="46"/>
      <c r="T26" s="46"/>
      <c r="U26" s="46"/>
      <c r="V26" s="46"/>
    </row>
    <row r="27" spans="1:22" ht="14.25" customHeight="1">
      <c r="A27" s="48" t="s">
        <v>19</v>
      </c>
      <c r="B27" s="51" t="s">
        <v>141</v>
      </c>
      <c r="C27" s="46"/>
      <c r="D27" s="46"/>
      <c r="E27" s="46"/>
      <c r="F27" s="46"/>
      <c r="G27" s="46"/>
      <c r="H27" s="46"/>
      <c r="I27" s="46"/>
      <c r="J27" s="46"/>
      <c r="K27" s="46"/>
      <c r="L27" s="46"/>
      <c r="M27" s="46"/>
      <c r="N27" s="46"/>
      <c r="O27" s="46"/>
      <c r="P27" s="46"/>
      <c r="Q27" s="46"/>
      <c r="R27" s="46"/>
      <c r="S27" s="46"/>
      <c r="T27" s="46"/>
      <c r="U27" s="46"/>
      <c r="V27" s="46"/>
    </row>
    <row r="28" spans="1:22" ht="14.25" customHeight="1">
      <c r="A28" s="48" t="s">
        <v>22</v>
      </c>
      <c r="B28" s="49" t="s">
        <v>145</v>
      </c>
      <c r="C28" s="46"/>
      <c r="D28" s="46"/>
      <c r="E28" s="46"/>
      <c r="F28" s="46"/>
      <c r="G28" s="46"/>
      <c r="H28" s="46"/>
      <c r="I28" s="46"/>
      <c r="J28" s="46"/>
      <c r="K28" s="46"/>
      <c r="L28" s="46"/>
      <c r="M28" s="46"/>
      <c r="N28" s="46"/>
      <c r="O28" s="46"/>
      <c r="P28" s="46"/>
      <c r="Q28" s="46"/>
      <c r="R28" s="46"/>
      <c r="S28" s="46"/>
      <c r="T28" s="46"/>
      <c r="U28" s="46"/>
      <c r="V28" s="46"/>
    </row>
    <row r="29" spans="1:22">
      <c r="A29" s="48" t="s">
        <v>23</v>
      </c>
      <c r="B29" s="52" t="s">
        <v>144</v>
      </c>
      <c r="C29" s="46"/>
      <c r="D29" s="46"/>
      <c r="E29" s="46"/>
      <c r="F29" s="46"/>
      <c r="G29" s="46"/>
      <c r="H29" s="46"/>
      <c r="I29" s="46"/>
      <c r="J29" s="46"/>
      <c r="K29" s="46"/>
      <c r="L29" s="46"/>
      <c r="M29" s="46"/>
      <c r="N29" s="46"/>
      <c r="O29" s="46"/>
      <c r="P29" s="46"/>
      <c r="Q29" s="46"/>
      <c r="R29" s="46"/>
      <c r="S29" s="46"/>
      <c r="T29" s="46"/>
      <c r="U29" s="46"/>
      <c r="V29" s="53"/>
    </row>
    <row r="30" spans="1:22" ht="14.25" customHeight="1">
      <c r="A30" s="48" t="s">
        <v>24</v>
      </c>
      <c r="B30" s="49" t="s">
        <v>128</v>
      </c>
      <c r="C30" s="46"/>
      <c r="D30" s="46"/>
      <c r="E30" s="46"/>
      <c r="F30" s="46"/>
      <c r="G30" s="46"/>
      <c r="H30" s="46"/>
      <c r="I30" s="46"/>
      <c r="J30" s="46"/>
      <c r="K30" s="46"/>
      <c r="L30" s="46"/>
      <c r="M30" s="46"/>
      <c r="N30" s="46"/>
      <c r="O30" s="46"/>
      <c r="P30" s="46"/>
      <c r="Q30" s="46"/>
      <c r="R30" s="46"/>
      <c r="S30" s="46"/>
      <c r="T30" s="46"/>
      <c r="U30" s="46"/>
      <c r="V30" s="46"/>
    </row>
    <row r="31" spans="1:22" ht="14.25" customHeight="1">
      <c r="A31" s="48" t="s">
        <v>25</v>
      </c>
      <c r="B31" s="49" t="s">
        <v>129</v>
      </c>
      <c r="C31" s="46"/>
      <c r="D31" s="46"/>
      <c r="E31" s="46"/>
      <c r="F31" s="46"/>
      <c r="G31" s="46"/>
      <c r="H31" s="46"/>
      <c r="I31" s="46"/>
      <c r="J31" s="46"/>
      <c r="K31" s="46"/>
      <c r="L31" s="46"/>
      <c r="M31" s="46"/>
      <c r="N31" s="46"/>
      <c r="O31" s="46"/>
      <c r="P31" s="46"/>
      <c r="Q31" s="46"/>
      <c r="R31" s="46"/>
      <c r="S31" s="46"/>
      <c r="T31" s="46"/>
      <c r="U31" s="46"/>
      <c r="V31" s="46"/>
    </row>
    <row r="32" spans="1:22" ht="14.25" customHeight="1">
      <c r="A32" s="48" t="s">
        <v>26</v>
      </c>
      <c r="B32" s="49" t="s">
        <v>32</v>
      </c>
      <c r="C32" s="46"/>
      <c r="D32" s="46"/>
      <c r="E32" s="46"/>
      <c r="F32" s="46"/>
      <c r="G32" s="46"/>
      <c r="H32" s="46"/>
      <c r="I32" s="46"/>
      <c r="J32" s="46"/>
      <c r="K32" s="46"/>
      <c r="L32" s="46"/>
      <c r="M32" s="46"/>
      <c r="N32" s="46"/>
      <c r="O32" s="46"/>
      <c r="P32" s="46"/>
      <c r="Q32" s="46"/>
      <c r="R32" s="46"/>
      <c r="S32" s="46"/>
      <c r="T32" s="46"/>
      <c r="U32" s="46"/>
      <c r="V32" s="46"/>
    </row>
    <row r="33" spans="1:22" ht="14.25" customHeight="1">
      <c r="A33" s="48" t="s">
        <v>27</v>
      </c>
      <c r="B33" s="49" t="s">
        <v>34</v>
      </c>
      <c r="C33" s="46"/>
      <c r="D33" s="46"/>
      <c r="E33" s="46"/>
      <c r="F33" s="46"/>
      <c r="G33" s="46"/>
      <c r="H33" s="46"/>
      <c r="I33" s="46"/>
      <c r="J33" s="46"/>
      <c r="K33" s="46"/>
      <c r="L33" s="46"/>
      <c r="M33" s="46"/>
      <c r="N33" s="46"/>
      <c r="O33" s="46"/>
      <c r="P33" s="46"/>
      <c r="Q33" s="46"/>
      <c r="R33" s="46"/>
      <c r="S33" s="46"/>
      <c r="T33" s="46"/>
      <c r="U33" s="46"/>
      <c r="V33" s="46"/>
    </row>
    <row r="34" spans="1:22" ht="14.25" customHeight="1">
      <c r="A34" s="48" t="s">
        <v>29</v>
      </c>
      <c r="B34" s="49" t="s">
        <v>35</v>
      </c>
      <c r="C34" s="46"/>
      <c r="D34" s="46"/>
      <c r="E34" s="46"/>
      <c r="F34" s="46"/>
      <c r="G34" s="46"/>
      <c r="H34" s="46"/>
      <c r="I34" s="46"/>
      <c r="J34" s="46"/>
      <c r="K34" s="46"/>
      <c r="L34" s="46"/>
      <c r="M34" s="46"/>
      <c r="N34" s="46"/>
      <c r="O34" s="46"/>
      <c r="P34" s="46"/>
      <c r="Q34" s="46"/>
      <c r="R34" s="46"/>
      <c r="S34" s="46"/>
      <c r="T34" s="46"/>
      <c r="U34" s="46"/>
      <c r="V34" s="46"/>
    </row>
    <row r="35" spans="1:22" ht="14.25" customHeight="1">
      <c r="A35" s="48" t="s">
        <v>30</v>
      </c>
      <c r="B35" s="49" t="s">
        <v>143</v>
      </c>
      <c r="C35" s="46"/>
      <c r="D35" s="46"/>
      <c r="E35" s="46"/>
      <c r="F35" s="46"/>
      <c r="G35" s="46"/>
      <c r="H35" s="46"/>
      <c r="I35" s="46"/>
      <c r="J35" s="46"/>
      <c r="K35" s="46"/>
      <c r="L35" s="46"/>
      <c r="M35" s="46"/>
      <c r="N35" s="46"/>
      <c r="O35" s="46"/>
      <c r="P35" s="46"/>
      <c r="Q35" s="46"/>
      <c r="R35" s="46"/>
      <c r="S35" s="46"/>
      <c r="T35" s="46"/>
      <c r="U35" s="46"/>
      <c r="V35" s="46"/>
    </row>
    <row r="36" spans="1:22" ht="14.25" customHeight="1">
      <c r="A36" s="48" t="s">
        <v>104</v>
      </c>
      <c r="B36" s="49" t="s">
        <v>142</v>
      </c>
      <c r="C36" s="46"/>
      <c r="D36" s="46"/>
      <c r="E36" s="46"/>
      <c r="F36" s="46"/>
      <c r="G36" s="46"/>
      <c r="H36" s="46"/>
      <c r="I36" s="46"/>
      <c r="J36" s="46"/>
      <c r="K36" s="46"/>
      <c r="L36" s="46"/>
      <c r="M36" s="46"/>
      <c r="N36" s="46"/>
      <c r="O36" s="46"/>
      <c r="P36" s="46"/>
      <c r="Q36" s="46"/>
      <c r="R36" s="46"/>
      <c r="S36" s="46"/>
      <c r="T36" s="46"/>
      <c r="U36" s="46"/>
      <c r="V36" s="46"/>
    </row>
    <row r="37" spans="1:22" ht="14.25" customHeight="1">
      <c r="A37" s="48" t="s">
        <v>101</v>
      </c>
      <c r="B37" s="49" t="s">
        <v>102</v>
      </c>
      <c r="C37" s="46"/>
      <c r="D37" s="46"/>
      <c r="E37" s="46"/>
      <c r="F37" s="46"/>
      <c r="G37" s="46"/>
      <c r="H37" s="46"/>
      <c r="I37" s="46"/>
      <c r="J37" s="46"/>
      <c r="K37" s="46"/>
      <c r="L37" s="46"/>
      <c r="M37" s="46"/>
      <c r="N37" s="46"/>
      <c r="O37" s="46"/>
      <c r="P37" s="46"/>
      <c r="Q37" s="46"/>
      <c r="R37" s="46"/>
      <c r="S37" s="46"/>
      <c r="T37" s="46"/>
      <c r="U37" s="46"/>
      <c r="V37" s="46"/>
    </row>
    <row r="38" spans="1:22" s="5" customFormat="1" ht="45.75" customHeight="1">
      <c r="A38" s="424" t="s">
        <v>119</v>
      </c>
      <c r="B38" s="424"/>
      <c r="C38" s="424"/>
      <c r="D38" s="424"/>
      <c r="E38" s="424"/>
      <c r="F38" s="424"/>
      <c r="G38" s="424"/>
      <c r="H38" s="424"/>
      <c r="I38" s="7"/>
      <c r="J38" s="7"/>
      <c r="K38" s="7"/>
      <c r="L38" s="7"/>
      <c r="M38" s="7"/>
      <c r="O38" s="426" t="s">
        <v>127</v>
      </c>
      <c r="P38" s="426"/>
      <c r="Q38" s="426"/>
      <c r="R38" s="426"/>
      <c r="S38" s="426"/>
      <c r="T38" s="426"/>
      <c r="U38" s="426"/>
      <c r="V38" s="426"/>
    </row>
    <row r="39" spans="1:22">
      <c r="A39" s="425"/>
      <c r="B39" s="425"/>
      <c r="C39" s="425"/>
      <c r="D39" s="425"/>
      <c r="E39" s="425"/>
      <c r="F39" s="425"/>
      <c r="G39" s="425"/>
      <c r="H39" s="425"/>
      <c r="O39" s="427"/>
      <c r="P39" s="427"/>
      <c r="Q39" s="427"/>
      <c r="R39" s="427"/>
      <c r="S39" s="427"/>
      <c r="T39" s="427"/>
      <c r="U39" s="427"/>
      <c r="V39" s="427"/>
    </row>
  </sheetData>
  <mergeCells count="31">
    <mergeCell ref="E1:P1"/>
    <mergeCell ref="A1:D1"/>
    <mergeCell ref="D3:D7"/>
    <mergeCell ref="Q1:V1"/>
    <mergeCell ref="E3:F3"/>
    <mergeCell ref="Q2:V2"/>
    <mergeCell ref="H3:H7"/>
    <mergeCell ref="R4:R7"/>
    <mergeCell ref="S4:S7"/>
    <mergeCell ref="I4:I7"/>
    <mergeCell ref="J4:Q4"/>
    <mergeCell ref="E4:E7"/>
    <mergeCell ref="P6:P7"/>
    <mergeCell ref="I3:T3"/>
    <mergeCell ref="G3:G7"/>
    <mergeCell ref="A38:H39"/>
    <mergeCell ref="O38:V39"/>
    <mergeCell ref="U3:U7"/>
    <mergeCell ref="J5:J7"/>
    <mergeCell ref="F4:F7"/>
    <mergeCell ref="L6:N6"/>
    <mergeCell ref="T4:T7"/>
    <mergeCell ref="O6:O7"/>
    <mergeCell ref="V3:V7"/>
    <mergeCell ref="A9:B9"/>
    <mergeCell ref="K5:Q5"/>
    <mergeCell ref="A3:B7"/>
    <mergeCell ref="K6:K7"/>
    <mergeCell ref="A8:B8"/>
    <mergeCell ref="Q6:Q7"/>
    <mergeCell ref="C3:C7"/>
  </mergeCells>
  <phoneticPr fontId="8" type="noConversion"/>
  <pageMargins left="0.19685039370078741" right="0.19685039370078741" top="0.19685039370078741" bottom="0" header="0.19685039370078741" footer="0.19685039370078741"/>
  <pageSetup paperSize="9" scale="84"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E37"/>
  <sheetViews>
    <sheetView view="pageBreakPreview" topLeftCell="A28" zoomScale="130" zoomScaleNormal="90" zoomScaleSheetLayoutView="130" workbookViewId="0">
      <selection activeCell="B29" sqref="B29"/>
    </sheetView>
  </sheetViews>
  <sheetFormatPr defaultRowHeight="15.75"/>
  <cols>
    <col min="1" max="1" width="7.25" style="3" customWidth="1"/>
    <col min="2" max="2" width="58.875" style="3" customWidth="1"/>
    <col min="3" max="3" width="16.875" style="3" customWidth="1"/>
    <col min="4" max="4" width="16.375" style="3" customWidth="1"/>
    <col min="5" max="5" width="16" style="3" customWidth="1"/>
    <col min="6" max="16384" width="9" style="3"/>
  </cols>
  <sheetData>
    <row r="1" spans="1:4" s="9" customFormat="1" ht="50.25" customHeight="1">
      <c r="A1" s="460" t="s">
        <v>100</v>
      </c>
      <c r="B1" s="461"/>
      <c r="C1" s="461"/>
      <c r="D1" s="461"/>
    </row>
    <row r="2" spans="1:4" s="10" customFormat="1" ht="39.75" customHeight="1">
      <c r="A2" s="462" t="s">
        <v>20</v>
      </c>
      <c r="B2" s="463"/>
      <c r="C2" s="186" t="s">
        <v>88</v>
      </c>
      <c r="D2" s="186" t="s">
        <v>91</v>
      </c>
    </row>
    <row r="3" spans="1:4" ht="21" customHeight="1">
      <c r="A3" s="21" t="s">
        <v>13</v>
      </c>
      <c r="B3" s="22" t="s">
        <v>87</v>
      </c>
      <c r="C3" s="641">
        <v>10376</v>
      </c>
      <c r="D3" s="641">
        <v>2523337.156</v>
      </c>
    </row>
    <row r="4" spans="1:4" s="2" customFormat="1" ht="21" customHeight="1">
      <c r="A4" s="20" t="s">
        <v>15</v>
      </c>
      <c r="B4" s="23" t="s">
        <v>308</v>
      </c>
      <c r="C4" s="194">
        <v>0</v>
      </c>
      <c r="D4" s="194">
        <v>0</v>
      </c>
    </row>
    <row r="5" spans="1:4" s="2" customFormat="1" ht="21" customHeight="1">
      <c r="A5" s="20" t="s">
        <v>16</v>
      </c>
      <c r="B5" s="23" t="s">
        <v>309</v>
      </c>
      <c r="C5" s="194">
        <v>0</v>
      </c>
      <c r="D5" s="194">
        <v>0</v>
      </c>
    </row>
    <row r="6" spans="1:4" s="2" customFormat="1" ht="21" customHeight="1">
      <c r="A6" s="20" t="s">
        <v>41</v>
      </c>
      <c r="B6" s="23" t="s">
        <v>310</v>
      </c>
      <c r="C6" s="642"/>
      <c r="D6" s="194">
        <v>2523337.156</v>
      </c>
    </row>
    <row r="7" spans="1:4" s="16" customFormat="1" ht="21" customHeight="1">
      <c r="A7" s="20" t="s">
        <v>43</v>
      </c>
      <c r="B7" s="23" t="s">
        <v>311</v>
      </c>
      <c r="C7" s="194">
        <v>0</v>
      </c>
      <c r="D7" s="194">
        <v>0</v>
      </c>
    </row>
    <row r="8" spans="1:4" s="2" customFormat="1" ht="21" customHeight="1">
      <c r="A8" s="20" t="s">
        <v>44</v>
      </c>
      <c r="B8" s="23" t="s">
        <v>312</v>
      </c>
      <c r="C8" s="194">
        <v>0</v>
      </c>
      <c r="D8" s="194">
        <v>0</v>
      </c>
    </row>
    <row r="9" spans="1:4" s="2" customFormat="1" ht="21" customHeight="1">
      <c r="A9" s="20" t="s">
        <v>77</v>
      </c>
      <c r="B9" s="23" t="s">
        <v>313</v>
      </c>
      <c r="C9" s="194">
        <v>10376</v>
      </c>
      <c r="D9" s="642"/>
    </row>
    <row r="10" spans="1:4" s="2" customFormat="1" ht="21" customHeight="1">
      <c r="A10" s="20" t="s">
        <v>80</v>
      </c>
      <c r="B10" s="23" t="s">
        <v>314</v>
      </c>
      <c r="C10" s="642"/>
      <c r="D10" s="194">
        <v>0</v>
      </c>
    </row>
    <row r="11" spans="1:4" s="2" customFormat="1" ht="21" customHeight="1">
      <c r="A11" s="20" t="s">
        <v>83</v>
      </c>
      <c r="B11" s="23" t="s">
        <v>315</v>
      </c>
      <c r="C11" s="194">
        <v>0</v>
      </c>
      <c r="D11" s="194">
        <v>0</v>
      </c>
    </row>
    <row r="12" spans="1:4" s="16" customFormat="1" ht="21" customHeight="1">
      <c r="A12" s="21" t="s">
        <v>14</v>
      </c>
      <c r="B12" s="22" t="s">
        <v>46</v>
      </c>
      <c r="C12" s="641">
        <v>0</v>
      </c>
      <c r="D12" s="641">
        <v>0</v>
      </c>
    </row>
    <row r="13" spans="1:4" s="16" customFormat="1" ht="21" customHeight="1">
      <c r="A13" s="20" t="s">
        <v>17</v>
      </c>
      <c r="B13" s="24" t="s">
        <v>45</v>
      </c>
      <c r="C13" s="196">
        <v>0</v>
      </c>
      <c r="D13" s="194">
        <v>0</v>
      </c>
    </row>
    <row r="14" spans="1:4" s="16" customFormat="1" ht="21" customHeight="1">
      <c r="A14" s="20" t="s">
        <v>18</v>
      </c>
      <c r="B14" s="24" t="s">
        <v>86</v>
      </c>
      <c r="C14" s="196">
        <v>0</v>
      </c>
      <c r="D14" s="194">
        <v>0</v>
      </c>
    </row>
    <row r="15" spans="1:4" s="13" customFormat="1" ht="21" customHeight="1">
      <c r="A15" s="20" t="s">
        <v>111</v>
      </c>
      <c r="B15" s="23" t="s">
        <v>109</v>
      </c>
      <c r="C15" s="196">
        <v>0</v>
      </c>
      <c r="D15" s="194">
        <v>0</v>
      </c>
    </row>
    <row r="16" spans="1:4" s="14" customFormat="1" ht="21" customHeight="1">
      <c r="A16" s="21" t="s">
        <v>19</v>
      </c>
      <c r="B16" s="22" t="s">
        <v>84</v>
      </c>
      <c r="C16" s="641">
        <v>0</v>
      </c>
      <c r="D16" s="641">
        <v>274198.891</v>
      </c>
    </row>
    <row r="17" spans="1:4" s="14" customFormat="1" ht="21" customHeight="1">
      <c r="A17" s="20" t="s">
        <v>47</v>
      </c>
      <c r="B17" s="23" t="s">
        <v>66</v>
      </c>
      <c r="C17" s="194">
        <v>0</v>
      </c>
      <c r="D17" s="194">
        <v>0</v>
      </c>
    </row>
    <row r="18" spans="1:4" s="14" customFormat="1" ht="21" customHeight="1">
      <c r="A18" s="20" t="s">
        <v>48</v>
      </c>
      <c r="B18" s="23" t="s">
        <v>67</v>
      </c>
      <c r="C18" s="194">
        <v>0</v>
      </c>
      <c r="D18" s="194">
        <v>0</v>
      </c>
    </row>
    <row r="19" spans="1:4" s="15" customFormat="1" ht="21" customHeight="1">
      <c r="A19" s="20" t="s">
        <v>92</v>
      </c>
      <c r="B19" s="23" t="s">
        <v>79</v>
      </c>
      <c r="C19" s="642"/>
      <c r="D19" s="194">
        <v>274198.891</v>
      </c>
    </row>
    <row r="20" spans="1:4" ht="21" customHeight="1">
      <c r="A20" s="20" t="s">
        <v>93</v>
      </c>
      <c r="B20" s="23" t="s">
        <v>68</v>
      </c>
      <c r="C20" s="194">
        <v>0</v>
      </c>
      <c r="D20" s="194">
        <v>0</v>
      </c>
    </row>
    <row r="21" spans="1:4" ht="21" customHeight="1">
      <c r="A21" s="20" t="s">
        <v>112</v>
      </c>
      <c r="B21" s="23" t="s">
        <v>69</v>
      </c>
      <c r="C21" s="194">
        <v>0</v>
      </c>
      <c r="D21" s="194">
        <v>0</v>
      </c>
    </row>
    <row r="22" spans="1:4" ht="21" customHeight="1">
      <c r="A22" s="20" t="s">
        <v>113</v>
      </c>
      <c r="B22" s="23" t="s">
        <v>70</v>
      </c>
      <c r="C22" s="194">
        <v>0</v>
      </c>
      <c r="D22" s="194">
        <v>0</v>
      </c>
    </row>
    <row r="23" spans="1:4" s="2" customFormat="1" ht="21" customHeight="1">
      <c r="A23" s="20" t="s">
        <v>114</v>
      </c>
      <c r="B23" s="23" t="s">
        <v>71</v>
      </c>
      <c r="C23" s="194">
        <v>0</v>
      </c>
      <c r="D23" s="194">
        <v>0</v>
      </c>
    </row>
    <row r="24" spans="1:4" s="2" customFormat="1" ht="21" customHeight="1">
      <c r="A24" s="20" t="s">
        <v>115</v>
      </c>
      <c r="B24" s="23" t="s">
        <v>78</v>
      </c>
      <c r="C24" s="642"/>
      <c r="D24" s="194">
        <v>0</v>
      </c>
    </row>
    <row r="25" spans="1:4" s="2" customFormat="1" ht="21" customHeight="1">
      <c r="A25" s="20" t="s">
        <v>116</v>
      </c>
      <c r="B25" s="23" t="s">
        <v>72</v>
      </c>
      <c r="C25" s="194">
        <v>0</v>
      </c>
      <c r="D25" s="194">
        <v>0</v>
      </c>
    </row>
    <row r="26" spans="1:4" s="2" customFormat="1" ht="21" customHeight="1">
      <c r="A26" s="21" t="s">
        <v>22</v>
      </c>
      <c r="B26" s="22" t="s">
        <v>85</v>
      </c>
      <c r="C26" s="641">
        <v>0</v>
      </c>
      <c r="D26" s="641">
        <v>0</v>
      </c>
    </row>
    <row r="27" spans="1:4" s="2" customFormat="1" ht="21" customHeight="1">
      <c r="A27" s="20" t="s">
        <v>49</v>
      </c>
      <c r="B27" s="23" t="s">
        <v>73</v>
      </c>
      <c r="C27" s="194">
        <v>0</v>
      </c>
      <c r="D27" s="194">
        <v>0</v>
      </c>
    </row>
    <row r="28" spans="1:4" s="2" customFormat="1" ht="21" customHeight="1">
      <c r="A28" s="20" t="s">
        <v>50</v>
      </c>
      <c r="B28" s="23" t="s">
        <v>74</v>
      </c>
      <c r="C28" s="194">
        <v>0</v>
      </c>
      <c r="D28" s="194">
        <v>0</v>
      </c>
    </row>
    <row r="29" spans="1:4" s="2" customFormat="1" ht="21" customHeight="1">
      <c r="A29" s="32" t="s">
        <v>23</v>
      </c>
      <c r="B29" s="33" t="s">
        <v>110</v>
      </c>
      <c r="C29" s="641">
        <v>3342107.8879999998</v>
      </c>
      <c r="D29" s="641">
        <v>186323765.06900007</v>
      </c>
    </row>
    <row r="30" spans="1:4" s="2" customFormat="1" ht="21" customHeight="1">
      <c r="A30" s="30" t="s">
        <v>76</v>
      </c>
      <c r="B30" s="31" t="s">
        <v>63</v>
      </c>
      <c r="C30" s="194">
        <v>3337357.8879999998</v>
      </c>
      <c r="D30" s="194">
        <v>175211707.06900007</v>
      </c>
    </row>
    <row r="31" spans="1:4" s="2" customFormat="1" ht="21" customHeight="1">
      <c r="A31" s="30" t="s">
        <v>51</v>
      </c>
      <c r="B31" s="31" t="s">
        <v>64</v>
      </c>
      <c r="C31" s="194">
        <v>0</v>
      </c>
      <c r="D31" s="194">
        <v>0</v>
      </c>
    </row>
    <row r="32" spans="1:4" s="2" customFormat="1" ht="21" customHeight="1">
      <c r="A32" s="30" t="s">
        <v>52</v>
      </c>
      <c r="B32" s="31" t="s">
        <v>65</v>
      </c>
      <c r="C32" s="194">
        <v>4750</v>
      </c>
      <c r="D32" s="194">
        <v>1</v>
      </c>
    </row>
    <row r="33" spans="1:5" s="2" customFormat="1" ht="21" customHeight="1">
      <c r="A33" s="30" t="s">
        <v>117</v>
      </c>
      <c r="B33" s="31" t="s">
        <v>130</v>
      </c>
      <c r="C33" s="194">
        <v>0</v>
      </c>
      <c r="D33" s="194">
        <v>11112057</v>
      </c>
    </row>
    <row r="34" spans="1:5" s="2" customFormat="1" ht="21" customHeight="1">
      <c r="A34" s="32" t="s">
        <v>24</v>
      </c>
      <c r="B34" s="33" t="s">
        <v>135</v>
      </c>
      <c r="C34" s="648">
        <v>4783709</v>
      </c>
      <c r="D34" s="643">
        <v>560014647.93300009</v>
      </c>
    </row>
    <row r="35" spans="1:5" s="2" customFormat="1" ht="52.5" customHeight="1">
      <c r="A35" s="464" t="s">
        <v>140</v>
      </c>
      <c r="B35" s="464"/>
      <c r="C35" s="464"/>
      <c r="D35" s="464"/>
    </row>
    <row r="36" spans="1:5">
      <c r="A36" s="465" t="s">
        <v>299</v>
      </c>
      <c r="B36" s="465"/>
      <c r="C36" s="465"/>
      <c r="D36" s="465"/>
    </row>
    <row r="37" spans="1:5">
      <c r="E37" s="1" t="s">
        <v>2</v>
      </c>
    </row>
  </sheetData>
  <sheetProtection selectLockedCells="1" selectUnlockedCells="1"/>
  <mergeCells count="4">
    <mergeCell ref="A1:D1"/>
    <mergeCell ref="A2:B2"/>
    <mergeCell ref="A35:D35"/>
    <mergeCell ref="A36:D36"/>
  </mergeCells>
  <phoneticPr fontId="8" type="noConversion"/>
  <pageMargins left="0.43307086614173229" right="0.23622047244094491" top="0.59055118110236227" bottom="0.59055118110236227" header="0.51181102362204722" footer="0.27559055118110237"/>
  <pageSetup paperSize="9" scale="90" orientation="portrait" verticalDpi="1200" r:id="rId1"/>
  <headerFooter differentFirst="1" alignWithMargins="0">
    <oddFooter>&amp;C&amp;P</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7030A0"/>
  </sheetPr>
  <dimension ref="A1:W22"/>
  <sheetViews>
    <sheetView view="pageBreakPreview" topLeftCell="G7" zoomScale="115" zoomScaleSheetLayoutView="115" workbookViewId="0">
      <selection activeCell="T9" sqref="T9:U16"/>
    </sheetView>
  </sheetViews>
  <sheetFormatPr defaultRowHeight="15.75"/>
  <cols>
    <col min="1" max="1" width="3.875" style="4" customWidth="1"/>
    <col min="2" max="2" width="15.75" style="4" customWidth="1"/>
    <col min="3" max="3" width="8.125" style="4" customWidth="1"/>
    <col min="4" max="4" width="10.25" style="4" customWidth="1"/>
    <col min="5" max="5" width="10.625" style="4" customWidth="1"/>
    <col min="6" max="6" width="9.25" style="4" customWidth="1"/>
    <col min="7" max="8" width="7.875" style="4" customWidth="1"/>
    <col min="9" max="9" width="10.125" style="4" customWidth="1"/>
    <col min="10" max="10" width="9.375" style="4" customWidth="1"/>
    <col min="11" max="11" width="9.25" style="4" customWidth="1"/>
    <col min="12" max="12" width="9" style="4" customWidth="1"/>
    <col min="13" max="13" width="8.875" style="4" customWidth="1"/>
    <col min="14" max="14" width="9.25" style="8" customWidth="1"/>
    <col min="15" max="15" width="9.375" style="8" customWidth="1"/>
    <col min="16" max="16" width="6.75" style="8" customWidth="1"/>
    <col min="17" max="17" width="9.5" style="8" customWidth="1"/>
    <col min="18" max="18" width="7" style="8" customWidth="1"/>
    <col min="19" max="19" width="7.5" style="8" customWidth="1"/>
    <col min="20" max="20" width="8.625" style="8" customWidth="1"/>
    <col min="21" max="21" width="8.125" style="8" customWidth="1"/>
    <col min="22" max="16384" width="9" style="4"/>
  </cols>
  <sheetData>
    <row r="1" spans="1:23" ht="65.25" customHeight="1">
      <c r="A1" s="466" t="s">
        <v>318</v>
      </c>
      <c r="B1" s="466"/>
      <c r="C1" s="466"/>
      <c r="D1" s="466"/>
      <c r="E1" s="381" t="s">
        <v>406</v>
      </c>
      <c r="F1" s="381"/>
      <c r="G1" s="381"/>
      <c r="H1" s="381"/>
      <c r="I1" s="381"/>
      <c r="J1" s="381"/>
      <c r="K1" s="381"/>
      <c r="L1" s="381"/>
      <c r="M1" s="381"/>
      <c r="N1" s="381"/>
      <c r="O1" s="381"/>
      <c r="P1" s="468" t="str">
        <f>TT!C2</f>
        <v>Đơn vị  báo cáo: CỤC THADS TỈNH KON TUM
Đơn vị nhận báo cáo: BAN PHÁP CHẾ HĐND TỈNH KON TUM</v>
      </c>
      <c r="Q1" s="468"/>
      <c r="R1" s="468"/>
      <c r="S1" s="468"/>
      <c r="T1" s="468"/>
      <c r="U1" s="468"/>
    </row>
    <row r="2" spans="1:23" ht="17.25" customHeight="1">
      <c r="A2" s="141"/>
      <c r="B2" s="142"/>
      <c r="C2" s="142"/>
      <c r="D2" s="142"/>
      <c r="E2" s="143"/>
      <c r="F2" s="143"/>
      <c r="G2" s="143"/>
      <c r="H2" s="143"/>
      <c r="I2" s="144"/>
      <c r="J2" s="145">
        <f>COUNTBLANK(E9:U16)</f>
        <v>1</v>
      </c>
      <c r="K2" s="146"/>
      <c r="L2" s="146"/>
      <c r="M2" s="146"/>
      <c r="N2" s="207"/>
      <c r="O2" s="147"/>
      <c r="P2" s="469" t="s">
        <v>164</v>
      </c>
      <c r="Q2" s="469"/>
      <c r="R2" s="469"/>
      <c r="S2" s="469"/>
      <c r="T2" s="469"/>
      <c r="U2" s="469"/>
      <c r="V2" s="36"/>
    </row>
    <row r="3" spans="1:23" s="11" customFormat="1" ht="15.75" customHeight="1">
      <c r="A3" s="399" t="s">
        <v>136</v>
      </c>
      <c r="B3" s="399" t="s">
        <v>157</v>
      </c>
      <c r="C3" s="467" t="s">
        <v>132</v>
      </c>
      <c r="D3" s="396" t="s">
        <v>134</v>
      </c>
      <c r="E3" s="407" t="s">
        <v>4</v>
      </c>
      <c r="F3" s="471"/>
      <c r="G3" s="396" t="s">
        <v>36</v>
      </c>
      <c r="H3" s="395" t="s">
        <v>158</v>
      </c>
      <c r="I3" s="396" t="s">
        <v>37</v>
      </c>
      <c r="J3" s="407" t="s">
        <v>4</v>
      </c>
      <c r="K3" s="408"/>
      <c r="L3" s="408"/>
      <c r="M3" s="408"/>
      <c r="N3" s="408"/>
      <c r="O3" s="408"/>
      <c r="P3" s="408"/>
      <c r="Q3" s="408"/>
      <c r="R3" s="408"/>
      <c r="S3" s="408"/>
      <c r="T3" s="402" t="s">
        <v>103</v>
      </c>
      <c r="U3" s="405" t="s">
        <v>160</v>
      </c>
    </row>
    <row r="4" spans="1:23" s="12" customFormat="1" ht="15.75" customHeight="1">
      <c r="A4" s="400"/>
      <c r="B4" s="400"/>
      <c r="C4" s="467"/>
      <c r="D4" s="396"/>
      <c r="E4" s="396" t="s">
        <v>137</v>
      </c>
      <c r="F4" s="396" t="s">
        <v>62</v>
      </c>
      <c r="G4" s="396"/>
      <c r="H4" s="395"/>
      <c r="I4" s="396"/>
      <c r="J4" s="396" t="s">
        <v>61</v>
      </c>
      <c r="K4" s="396" t="s">
        <v>4</v>
      </c>
      <c r="L4" s="396"/>
      <c r="M4" s="396"/>
      <c r="N4" s="396"/>
      <c r="O4" s="396"/>
      <c r="P4" s="396"/>
      <c r="Q4" s="395" t="s">
        <v>139</v>
      </c>
      <c r="R4" s="470" t="s">
        <v>305</v>
      </c>
      <c r="S4" s="410" t="s">
        <v>81</v>
      </c>
      <c r="T4" s="403"/>
      <c r="U4" s="406"/>
    </row>
    <row r="5" spans="1:23" s="11" customFormat="1" ht="15.75" customHeight="1">
      <c r="A5" s="400"/>
      <c r="B5" s="400"/>
      <c r="C5" s="467"/>
      <c r="D5" s="396"/>
      <c r="E5" s="396"/>
      <c r="F5" s="396"/>
      <c r="G5" s="396"/>
      <c r="H5" s="395"/>
      <c r="I5" s="396"/>
      <c r="J5" s="396"/>
      <c r="K5" s="396" t="s">
        <v>96</v>
      </c>
      <c r="L5" s="396" t="s">
        <v>4</v>
      </c>
      <c r="M5" s="396"/>
      <c r="N5" s="396"/>
      <c r="O5" s="396" t="s">
        <v>42</v>
      </c>
      <c r="P5" s="396" t="s">
        <v>46</v>
      </c>
      <c r="Q5" s="395"/>
      <c r="R5" s="470"/>
      <c r="S5" s="410"/>
      <c r="T5" s="403"/>
      <c r="U5" s="406"/>
    </row>
    <row r="6" spans="1:23" s="11" customFormat="1" ht="15.75" customHeight="1">
      <c r="A6" s="400"/>
      <c r="B6" s="400"/>
      <c r="C6" s="467"/>
      <c r="D6" s="396"/>
      <c r="E6" s="396"/>
      <c r="F6" s="396"/>
      <c r="G6" s="396"/>
      <c r="H6" s="395"/>
      <c r="I6" s="396"/>
      <c r="J6" s="396"/>
      <c r="K6" s="396"/>
      <c r="L6" s="396"/>
      <c r="M6" s="396"/>
      <c r="N6" s="396"/>
      <c r="O6" s="396"/>
      <c r="P6" s="396"/>
      <c r="Q6" s="395"/>
      <c r="R6" s="470"/>
      <c r="S6" s="410"/>
      <c r="T6" s="403"/>
      <c r="U6" s="406"/>
    </row>
    <row r="7" spans="1:23" s="11" customFormat="1" ht="63" customHeight="1">
      <c r="A7" s="401"/>
      <c r="B7" s="401"/>
      <c r="C7" s="467"/>
      <c r="D7" s="396"/>
      <c r="E7" s="396"/>
      <c r="F7" s="396"/>
      <c r="G7" s="396"/>
      <c r="H7" s="395"/>
      <c r="I7" s="396"/>
      <c r="J7" s="396"/>
      <c r="K7" s="396"/>
      <c r="L7" s="60" t="s">
        <v>39</v>
      </c>
      <c r="M7" s="60" t="s">
        <v>138</v>
      </c>
      <c r="N7" s="60" t="s">
        <v>156</v>
      </c>
      <c r="O7" s="396"/>
      <c r="P7" s="396"/>
      <c r="Q7" s="395"/>
      <c r="R7" s="470"/>
      <c r="S7" s="410"/>
      <c r="T7" s="404"/>
      <c r="U7" s="406"/>
      <c r="W7" s="45"/>
    </row>
    <row r="8" spans="1:23" ht="14.25" customHeight="1">
      <c r="A8" s="420" t="s">
        <v>3</v>
      </c>
      <c r="B8" s="421"/>
      <c r="C8" s="182" t="s">
        <v>13</v>
      </c>
      <c r="D8" s="182" t="s">
        <v>14</v>
      </c>
      <c r="E8" s="182" t="s">
        <v>19</v>
      </c>
      <c r="F8" s="182" t="s">
        <v>22</v>
      </c>
      <c r="G8" s="182" t="s">
        <v>23</v>
      </c>
      <c r="H8" s="182" t="s">
        <v>24</v>
      </c>
      <c r="I8" s="182" t="s">
        <v>25</v>
      </c>
      <c r="J8" s="182" t="s">
        <v>26</v>
      </c>
      <c r="K8" s="182" t="s">
        <v>27</v>
      </c>
      <c r="L8" s="182" t="s">
        <v>29</v>
      </c>
      <c r="M8" s="182" t="s">
        <v>30</v>
      </c>
      <c r="N8" s="182" t="s">
        <v>104</v>
      </c>
      <c r="O8" s="182" t="s">
        <v>101</v>
      </c>
      <c r="P8" s="182" t="s">
        <v>105</v>
      </c>
      <c r="Q8" s="182" t="s">
        <v>106</v>
      </c>
      <c r="R8" s="182" t="s">
        <v>107</v>
      </c>
      <c r="S8" s="182" t="s">
        <v>118</v>
      </c>
      <c r="T8" s="182" t="s">
        <v>131</v>
      </c>
      <c r="U8" s="182" t="s">
        <v>133</v>
      </c>
    </row>
    <row r="9" spans="1:23" ht="22.5" customHeight="1">
      <c r="A9" s="44" t="s">
        <v>0</v>
      </c>
      <c r="B9" s="66" t="s">
        <v>94</v>
      </c>
      <c r="C9" s="206">
        <v>569</v>
      </c>
      <c r="D9" s="644">
        <v>1346</v>
      </c>
      <c r="E9" s="206">
        <v>477</v>
      </c>
      <c r="F9" s="206">
        <v>869</v>
      </c>
      <c r="G9" s="206">
        <v>39</v>
      </c>
      <c r="H9" s="206">
        <v>0</v>
      </c>
      <c r="I9" s="644">
        <v>1307</v>
      </c>
      <c r="J9" s="644">
        <v>1075</v>
      </c>
      <c r="K9" s="644">
        <v>615</v>
      </c>
      <c r="L9" s="214">
        <v>614</v>
      </c>
      <c r="M9" s="214">
        <v>1</v>
      </c>
      <c r="N9" s="647"/>
      <c r="O9" s="214">
        <v>460</v>
      </c>
      <c r="P9" s="214">
        <v>0</v>
      </c>
      <c r="Q9" s="214">
        <v>232</v>
      </c>
      <c r="R9" s="214">
        <v>0</v>
      </c>
      <c r="S9" s="214">
        <v>0</v>
      </c>
      <c r="T9" s="644">
        <v>692</v>
      </c>
      <c r="U9" s="646">
        <f>IF(J9&lt;&gt;0,K9/J9,"")</f>
        <v>0.5720930232558139</v>
      </c>
    </row>
    <row r="10" spans="1:23" s="67" customFormat="1" ht="22.5" customHeight="1">
      <c r="A10" s="139" t="s">
        <v>1</v>
      </c>
      <c r="B10" s="66" t="s">
        <v>95</v>
      </c>
      <c r="C10" s="644">
        <v>0</v>
      </c>
      <c r="D10" s="644">
        <v>12796388.157000002</v>
      </c>
      <c r="E10" s="644">
        <v>8419686.5969999991</v>
      </c>
      <c r="F10" s="644">
        <v>4376701.5600000005</v>
      </c>
      <c r="G10" s="644">
        <v>314901.45999999996</v>
      </c>
      <c r="H10" s="644">
        <v>0</v>
      </c>
      <c r="I10" s="644">
        <v>12481486.697000001</v>
      </c>
      <c r="J10" s="644">
        <v>8611303.9629999995</v>
      </c>
      <c r="K10" s="644">
        <v>2074580.1069999998</v>
      </c>
      <c r="L10" s="644">
        <v>2057062.1069999998</v>
      </c>
      <c r="M10" s="644">
        <v>10376</v>
      </c>
      <c r="N10" s="644">
        <v>7142</v>
      </c>
      <c r="O10" s="644">
        <v>6536723.8560000006</v>
      </c>
      <c r="P10" s="644">
        <v>0</v>
      </c>
      <c r="Q10" s="644">
        <v>3870182.7340000002</v>
      </c>
      <c r="R10" s="644">
        <v>0</v>
      </c>
      <c r="S10" s="644">
        <v>0</v>
      </c>
      <c r="T10" s="644">
        <v>10406906.590000002</v>
      </c>
      <c r="U10" s="646">
        <f t="shared" ref="U10:U16" si="0">IF(J10&lt;&gt;0,K10/J10,"")</f>
        <v>0.24091358473859506</v>
      </c>
    </row>
    <row r="11" spans="1:23" ht="22.5" customHeight="1">
      <c r="A11" s="48" t="s">
        <v>13</v>
      </c>
      <c r="B11" s="57" t="s">
        <v>54</v>
      </c>
      <c r="C11" s="644"/>
      <c r="D11" s="644">
        <v>10564443.406000001</v>
      </c>
      <c r="E11" s="206">
        <v>6811125.8460000008</v>
      </c>
      <c r="F11" s="206">
        <v>3753317.56</v>
      </c>
      <c r="G11" s="206">
        <v>291401.45999999996</v>
      </c>
      <c r="H11" s="206">
        <v>0</v>
      </c>
      <c r="I11" s="644">
        <v>10273041.946</v>
      </c>
      <c r="J11" s="644">
        <v>7393045.9630000005</v>
      </c>
      <c r="K11" s="644">
        <v>1451168.1069999998</v>
      </c>
      <c r="L11" s="206">
        <v>1450968.1069999998</v>
      </c>
      <c r="M11" s="206">
        <v>200</v>
      </c>
      <c r="N11" s="206">
        <v>0</v>
      </c>
      <c r="O11" s="206">
        <v>5941877.8560000006</v>
      </c>
      <c r="P11" s="206">
        <v>0</v>
      </c>
      <c r="Q11" s="206">
        <v>2879995.983</v>
      </c>
      <c r="R11" s="206">
        <v>0</v>
      </c>
      <c r="S11" s="206">
        <v>0</v>
      </c>
      <c r="T11" s="644">
        <v>8821873.8390000015</v>
      </c>
      <c r="U11" s="646">
        <f t="shared" si="0"/>
        <v>0.19628825713551157</v>
      </c>
    </row>
    <row r="12" spans="1:23" ht="22.5" customHeight="1">
      <c r="A12" s="48" t="s">
        <v>14</v>
      </c>
      <c r="B12" s="57" t="s">
        <v>55</v>
      </c>
      <c r="C12" s="644"/>
      <c r="D12" s="644">
        <v>14700</v>
      </c>
      <c r="E12" s="206">
        <v>0</v>
      </c>
      <c r="F12" s="206">
        <v>14700</v>
      </c>
      <c r="G12" s="206">
        <v>0</v>
      </c>
      <c r="H12" s="206">
        <v>0</v>
      </c>
      <c r="I12" s="644">
        <v>14700</v>
      </c>
      <c r="J12" s="644">
        <v>14700</v>
      </c>
      <c r="K12" s="644">
        <v>14700</v>
      </c>
      <c r="L12" s="206">
        <v>14700</v>
      </c>
      <c r="M12" s="206">
        <v>0</v>
      </c>
      <c r="N12" s="206">
        <v>0</v>
      </c>
      <c r="O12" s="206">
        <v>0</v>
      </c>
      <c r="P12" s="206">
        <v>0</v>
      </c>
      <c r="Q12" s="206">
        <v>0</v>
      </c>
      <c r="R12" s="206">
        <v>0</v>
      </c>
      <c r="S12" s="206">
        <v>0</v>
      </c>
      <c r="T12" s="644">
        <v>0</v>
      </c>
      <c r="U12" s="646">
        <f t="shared" si="0"/>
        <v>1</v>
      </c>
    </row>
    <row r="13" spans="1:23" ht="22.5" customHeight="1">
      <c r="A13" s="48" t="s">
        <v>19</v>
      </c>
      <c r="B13" s="57" t="s">
        <v>56</v>
      </c>
      <c r="C13" s="644"/>
      <c r="D13" s="644">
        <v>458711</v>
      </c>
      <c r="E13" s="206">
        <v>383711</v>
      </c>
      <c r="F13" s="206">
        <v>75000</v>
      </c>
      <c r="G13" s="206">
        <v>20000</v>
      </c>
      <c r="H13" s="206">
        <v>0</v>
      </c>
      <c r="I13" s="644">
        <v>438711</v>
      </c>
      <c r="J13" s="644">
        <v>393369</v>
      </c>
      <c r="K13" s="644">
        <v>48000</v>
      </c>
      <c r="L13" s="206">
        <v>48000</v>
      </c>
      <c r="M13" s="206">
        <v>0</v>
      </c>
      <c r="N13" s="206">
        <v>0</v>
      </c>
      <c r="O13" s="206">
        <v>345369</v>
      </c>
      <c r="P13" s="206">
        <v>0</v>
      </c>
      <c r="Q13" s="206">
        <v>45342</v>
      </c>
      <c r="R13" s="206">
        <v>0</v>
      </c>
      <c r="S13" s="206">
        <v>0</v>
      </c>
      <c r="T13" s="644">
        <v>390711</v>
      </c>
      <c r="U13" s="646">
        <f t="shared" si="0"/>
        <v>0.12202283352272295</v>
      </c>
    </row>
    <row r="14" spans="1:23" ht="22.5" customHeight="1">
      <c r="A14" s="48" t="s">
        <v>22</v>
      </c>
      <c r="B14" s="57" t="s">
        <v>57</v>
      </c>
      <c r="C14" s="644"/>
      <c r="D14" s="644">
        <v>1223832.1510000001</v>
      </c>
      <c r="E14" s="206">
        <v>695013.15099999995</v>
      </c>
      <c r="F14" s="206">
        <v>528819</v>
      </c>
      <c r="G14" s="206">
        <v>3500</v>
      </c>
      <c r="H14" s="206">
        <v>0</v>
      </c>
      <c r="I14" s="644">
        <v>1220332.1510000001</v>
      </c>
      <c r="J14" s="644">
        <v>795072</v>
      </c>
      <c r="K14" s="644">
        <v>551367</v>
      </c>
      <c r="L14" s="206">
        <v>534049</v>
      </c>
      <c r="M14" s="206">
        <v>10176</v>
      </c>
      <c r="N14" s="206">
        <v>7142</v>
      </c>
      <c r="O14" s="206">
        <v>243705</v>
      </c>
      <c r="P14" s="206">
        <v>0</v>
      </c>
      <c r="Q14" s="206">
        <v>425260.15100000001</v>
      </c>
      <c r="R14" s="206">
        <v>0</v>
      </c>
      <c r="S14" s="206">
        <v>0</v>
      </c>
      <c r="T14" s="644">
        <v>668965.15100000007</v>
      </c>
      <c r="U14" s="646">
        <f t="shared" si="0"/>
        <v>0.69348059043709254</v>
      </c>
    </row>
    <row r="15" spans="1:23" ht="22.5" customHeight="1">
      <c r="A15" s="48" t="s">
        <v>23</v>
      </c>
      <c r="B15" s="57" t="s">
        <v>60</v>
      </c>
      <c r="C15" s="644"/>
      <c r="D15" s="644">
        <v>91384.6</v>
      </c>
      <c r="E15" s="206">
        <v>89384.6</v>
      </c>
      <c r="F15" s="206">
        <v>2000</v>
      </c>
      <c r="G15" s="206">
        <v>0</v>
      </c>
      <c r="H15" s="206">
        <v>0</v>
      </c>
      <c r="I15" s="644">
        <v>91384.6</v>
      </c>
      <c r="J15" s="644">
        <v>10000</v>
      </c>
      <c r="K15" s="644">
        <v>9000</v>
      </c>
      <c r="L15" s="206">
        <v>9000</v>
      </c>
      <c r="M15" s="206">
        <v>0</v>
      </c>
      <c r="N15" s="206">
        <v>0</v>
      </c>
      <c r="O15" s="206">
        <v>1000</v>
      </c>
      <c r="P15" s="206">
        <v>0</v>
      </c>
      <c r="Q15" s="206">
        <v>81384.600000000006</v>
      </c>
      <c r="R15" s="206">
        <v>0</v>
      </c>
      <c r="S15" s="206">
        <v>0</v>
      </c>
      <c r="T15" s="644">
        <v>82384.600000000006</v>
      </c>
      <c r="U15" s="646">
        <f t="shared" si="0"/>
        <v>0.9</v>
      </c>
    </row>
    <row r="16" spans="1:23" ht="22.5" customHeight="1">
      <c r="A16" s="48" t="s">
        <v>24</v>
      </c>
      <c r="B16" s="57" t="s">
        <v>58</v>
      </c>
      <c r="C16" s="644"/>
      <c r="D16" s="644">
        <v>443317</v>
      </c>
      <c r="E16" s="206">
        <v>440452</v>
      </c>
      <c r="F16" s="206">
        <v>2865</v>
      </c>
      <c r="G16" s="206">
        <v>0</v>
      </c>
      <c r="H16" s="206">
        <v>0</v>
      </c>
      <c r="I16" s="644">
        <v>443317</v>
      </c>
      <c r="J16" s="644">
        <v>5117</v>
      </c>
      <c r="K16" s="644">
        <v>345</v>
      </c>
      <c r="L16" s="206">
        <v>345</v>
      </c>
      <c r="M16" s="206">
        <v>0</v>
      </c>
      <c r="N16" s="206">
        <v>0</v>
      </c>
      <c r="O16" s="206">
        <v>4772</v>
      </c>
      <c r="P16" s="206">
        <v>0</v>
      </c>
      <c r="Q16" s="206">
        <v>438200</v>
      </c>
      <c r="R16" s="206">
        <v>0</v>
      </c>
      <c r="S16" s="206">
        <v>0</v>
      </c>
      <c r="T16" s="644">
        <v>442972</v>
      </c>
      <c r="U16" s="646">
        <f t="shared" si="0"/>
        <v>6.7422317764315023E-2</v>
      </c>
    </row>
    <row r="17" spans="1:21" s="5" customFormat="1" ht="21" customHeight="1">
      <c r="A17" s="418" t="str">
        <f>TT!C7</f>
        <v>Kon Tum, ngày     tháng 06 năm 2021</v>
      </c>
      <c r="B17" s="419"/>
      <c r="C17" s="419"/>
      <c r="D17" s="419"/>
      <c r="E17" s="419"/>
      <c r="F17" s="197"/>
      <c r="G17" s="197"/>
      <c r="H17" s="197"/>
      <c r="I17" s="198"/>
      <c r="J17" s="198"/>
      <c r="K17" s="198"/>
      <c r="L17" s="198"/>
      <c r="M17" s="198"/>
      <c r="N17" s="411" t="str">
        <f>TT!C4</f>
        <v>Kon Tum, ngày     tháng 06 năm 2021</v>
      </c>
      <c r="O17" s="412"/>
      <c r="P17" s="412"/>
      <c r="Q17" s="412"/>
      <c r="R17" s="412"/>
      <c r="S17" s="412"/>
      <c r="T17" s="412"/>
      <c r="U17" s="208"/>
    </row>
    <row r="18" spans="1:21" ht="15.75" customHeight="1">
      <c r="A18" s="415" t="str">
        <f>TT!A6</f>
        <v>NGƯỜI LẬP BIỂU</v>
      </c>
      <c r="B18" s="416"/>
      <c r="C18" s="416"/>
      <c r="D18" s="416"/>
      <c r="E18" s="416"/>
      <c r="F18" s="199"/>
      <c r="G18" s="199"/>
      <c r="H18" s="199"/>
      <c r="I18" s="147"/>
      <c r="J18" s="147"/>
      <c r="K18" s="147"/>
      <c r="L18" s="147"/>
      <c r="M18" s="147"/>
      <c r="N18" s="414" t="str">
        <f>TT!C5</f>
        <v>CỤC TRƯỞNG</v>
      </c>
      <c r="O18" s="414"/>
      <c r="P18" s="414"/>
      <c r="Q18" s="414"/>
      <c r="R18" s="414"/>
      <c r="S18" s="414"/>
      <c r="T18" s="414"/>
      <c r="U18" s="209"/>
    </row>
    <row r="19" spans="1:21" ht="79.5" customHeight="1">
      <c r="A19" s="200"/>
      <c r="B19" s="200"/>
      <c r="C19" s="200"/>
      <c r="D19" s="200"/>
      <c r="E19" s="200"/>
      <c r="F19" s="141"/>
      <c r="G19" s="141"/>
      <c r="H19" s="141"/>
      <c r="I19" s="147"/>
      <c r="J19" s="147"/>
      <c r="K19" s="147"/>
      <c r="L19" s="147"/>
      <c r="M19" s="147"/>
      <c r="N19" s="147"/>
      <c r="O19" s="147"/>
      <c r="P19" s="201"/>
      <c r="Q19" s="141"/>
      <c r="R19" s="147"/>
      <c r="S19" s="143"/>
      <c r="T19" s="143"/>
      <c r="U19" s="143"/>
    </row>
    <row r="20" spans="1:21" ht="15.75" customHeight="1">
      <c r="A20" s="417" t="str">
        <f>TT!C6</f>
        <v>PHẠM ANH VŨ</v>
      </c>
      <c r="B20" s="417"/>
      <c r="C20" s="417"/>
      <c r="D20" s="417"/>
      <c r="E20" s="417"/>
      <c r="F20" s="202" t="s">
        <v>2</v>
      </c>
      <c r="G20" s="202"/>
      <c r="H20" s="202"/>
      <c r="I20" s="202"/>
      <c r="J20" s="202"/>
      <c r="K20" s="202"/>
      <c r="L20" s="202"/>
      <c r="M20" s="202"/>
      <c r="N20" s="409" t="str">
        <f>TT!C3</f>
        <v>CAO MINH HOÀNG TÙNG</v>
      </c>
      <c r="O20" s="409"/>
      <c r="P20" s="409"/>
      <c r="Q20" s="409"/>
      <c r="R20" s="409"/>
      <c r="S20" s="409"/>
      <c r="T20" s="409"/>
      <c r="U20" s="210"/>
    </row>
    <row r="21" spans="1:21">
      <c r="A21" s="211"/>
      <c r="B21" s="211"/>
      <c r="C21" s="211"/>
      <c r="D21" s="211"/>
      <c r="E21" s="211"/>
      <c r="F21" s="211"/>
      <c r="G21" s="211"/>
      <c r="H21" s="211"/>
      <c r="I21" s="211"/>
      <c r="J21" s="211"/>
      <c r="K21" s="211"/>
      <c r="L21" s="211"/>
      <c r="M21" s="211"/>
      <c r="N21" s="212"/>
      <c r="O21" s="212"/>
      <c r="P21" s="212"/>
      <c r="Q21" s="212"/>
      <c r="R21" s="212"/>
      <c r="S21" s="212"/>
      <c r="T21" s="212"/>
      <c r="U21" s="212"/>
    </row>
    <row r="22" spans="1:21">
      <c r="A22" s="253" t="s">
        <v>300</v>
      </c>
      <c r="B22" s="253"/>
      <c r="C22" s="253"/>
      <c r="D22" s="253"/>
      <c r="E22" s="211"/>
      <c r="F22" s="211"/>
      <c r="G22" s="211"/>
      <c r="H22" s="211"/>
      <c r="I22" s="211"/>
      <c r="J22" s="211"/>
      <c r="K22" s="211"/>
      <c r="L22" s="211"/>
      <c r="M22" s="211"/>
      <c r="N22" s="212"/>
      <c r="O22" s="212"/>
      <c r="P22" s="212"/>
      <c r="Q22" s="212"/>
      <c r="R22" s="212"/>
      <c r="S22" s="212"/>
      <c r="T22" s="212"/>
      <c r="U22" s="212"/>
    </row>
  </sheetData>
  <sheetProtection selectLockedCells="1" selectUnlockedCells="1"/>
  <mergeCells count="33">
    <mergeCell ref="A20:E20"/>
    <mergeCell ref="N20:T20"/>
    <mergeCell ref="E3:F3"/>
    <mergeCell ref="A17:E17"/>
    <mergeCell ref="N17:T17"/>
    <mergeCell ref="A3:A7"/>
    <mergeCell ref="B3:B7"/>
    <mergeCell ref="A18:E18"/>
    <mergeCell ref="N18:T18"/>
    <mergeCell ref="A8:B8"/>
    <mergeCell ref="O5:O7"/>
    <mergeCell ref="P5:P7"/>
    <mergeCell ref="K5:K7"/>
    <mergeCell ref="H3:H7"/>
    <mergeCell ref="T3:T7"/>
    <mergeCell ref="L5:N6"/>
    <mergeCell ref="E4:E7"/>
    <mergeCell ref="A1:D1"/>
    <mergeCell ref="C3:C7"/>
    <mergeCell ref="K4:P4"/>
    <mergeCell ref="J4:J7"/>
    <mergeCell ref="G3:G7"/>
    <mergeCell ref="F4:F7"/>
    <mergeCell ref="E1:O1"/>
    <mergeCell ref="P1:U1"/>
    <mergeCell ref="P2:U2"/>
    <mergeCell ref="Q4:Q7"/>
    <mergeCell ref="R4:R7"/>
    <mergeCell ref="S4:S7"/>
    <mergeCell ref="J3:S3"/>
    <mergeCell ref="D3:D7"/>
    <mergeCell ref="I3:I7"/>
    <mergeCell ref="U3:U7"/>
  </mergeCells>
  <pageMargins left="0.39370078740157499" right="0.39370078740157499" top="0.41" bottom="0.45" header="0.31496062992126" footer="0.31496062992126"/>
  <pageSetup paperSize="9" scale="70" orientation="landscape" r:id="rId1"/>
  <ignoredErrors>
    <ignoredError sqref="C8:U8" numberStoredAsText="1"/>
    <ignoredError sqref="U11:U16 U9" unlockedFormula="1"/>
  </ignoredError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FF00"/>
  </sheetPr>
  <dimension ref="A1:X24"/>
  <sheetViews>
    <sheetView view="pageBreakPreview" topLeftCell="A4" zoomScaleSheetLayoutView="100" workbookViewId="0">
      <selection activeCell="A9" sqref="A9:V22"/>
    </sheetView>
  </sheetViews>
  <sheetFormatPr defaultRowHeight="15.75"/>
  <cols>
    <col min="1" max="1" width="3.25" style="4" customWidth="1"/>
    <col min="2" max="2" width="13.375" style="4" customWidth="1"/>
    <col min="3" max="3" width="6.5" style="4" customWidth="1"/>
    <col min="4" max="4" width="6" style="4" customWidth="1"/>
    <col min="5" max="5" width="8.5" style="4" customWidth="1"/>
    <col min="6" max="6" width="5.75" style="4" customWidth="1"/>
    <col min="7" max="7" width="5" style="4" customWidth="1"/>
    <col min="8" max="8" width="6.75" style="4" customWidth="1"/>
    <col min="9" max="9" width="6.125" style="4" customWidth="1"/>
    <col min="10" max="12" width="6.75" style="4" customWidth="1"/>
    <col min="13" max="13" width="8.125" style="8" customWidth="1"/>
    <col min="14" max="14" width="7.25" style="8" customWidth="1"/>
    <col min="15" max="16" width="5.375" style="8" customWidth="1"/>
    <col min="17" max="17" width="7.125" style="8" customWidth="1"/>
    <col min="18" max="18" width="8" style="8" customWidth="1"/>
    <col min="19" max="19" width="5.375" style="8" customWidth="1"/>
    <col min="20" max="20" width="5.25" style="8" customWidth="1"/>
    <col min="21" max="21" width="6.125" style="8" customWidth="1"/>
    <col min="22" max="22" width="7.375" style="8" customWidth="1"/>
    <col min="23" max="16384" width="9" style="4"/>
  </cols>
  <sheetData>
    <row r="1" spans="1:24" ht="63.75" customHeight="1">
      <c r="A1" s="397" t="s">
        <v>152</v>
      </c>
      <c r="B1" s="397"/>
      <c r="C1" s="397"/>
      <c r="D1" s="397"/>
      <c r="E1" s="397"/>
      <c r="F1" s="453" t="s">
        <v>124</v>
      </c>
      <c r="G1" s="453"/>
      <c r="H1" s="453"/>
      <c r="I1" s="453"/>
      <c r="J1" s="453"/>
      <c r="K1" s="453"/>
      <c r="L1" s="453"/>
      <c r="M1" s="453"/>
      <c r="N1" s="453"/>
      <c r="O1" s="453"/>
      <c r="P1" s="43"/>
      <c r="Q1" s="454" t="s">
        <v>150</v>
      </c>
      <c r="R1" s="454"/>
      <c r="S1" s="454"/>
      <c r="T1" s="454"/>
      <c r="U1" s="454"/>
      <c r="V1" s="454"/>
    </row>
    <row r="2" spans="1:24" ht="17.25" customHeight="1">
      <c r="A2" s="25"/>
      <c r="B2" s="27"/>
      <c r="C2" s="27"/>
      <c r="D2" s="27"/>
      <c r="E2" s="6"/>
      <c r="F2" s="6"/>
      <c r="G2" s="6"/>
      <c r="H2" s="6"/>
      <c r="I2" s="6"/>
      <c r="J2" s="37"/>
      <c r="K2" s="39">
        <f>COUNTBLANK(E8:V22)</f>
        <v>252</v>
      </c>
      <c r="L2" s="39">
        <f>COUNTA(E9:V22)</f>
        <v>0</v>
      </c>
      <c r="M2" s="42">
        <f>K2+L2</f>
        <v>252</v>
      </c>
      <c r="N2" s="41"/>
      <c r="O2" s="26"/>
      <c r="P2" s="26"/>
      <c r="Q2" s="26"/>
      <c r="R2" s="456" t="s">
        <v>98</v>
      </c>
      <c r="S2" s="456"/>
      <c r="T2" s="456"/>
      <c r="U2" s="456"/>
      <c r="V2" s="456"/>
    </row>
    <row r="3" spans="1:24" s="11" customFormat="1" ht="15.75" customHeight="1">
      <c r="A3" s="475" t="s">
        <v>157</v>
      </c>
      <c r="B3" s="476"/>
      <c r="C3" s="450" t="s">
        <v>132</v>
      </c>
      <c r="D3" s="443" t="s">
        <v>134</v>
      </c>
      <c r="E3" s="481" t="s">
        <v>4</v>
      </c>
      <c r="F3" s="482"/>
      <c r="G3" s="483" t="s">
        <v>36</v>
      </c>
      <c r="H3" s="483" t="s">
        <v>82</v>
      </c>
      <c r="I3" s="473" t="s">
        <v>37</v>
      </c>
      <c r="J3" s="474"/>
      <c r="K3" s="474"/>
      <c r="L3" s="474"/>
      <c r="M3" s="474"/>
      <c r="N3" s="474"/>
      <c r="O3" s="474"/>
      <c r="P3" s="474"/>
      <c r="Q3" s="474"/>
      <c r="R3" s="474"/>
      <c r="S3" s="474"/>
      <c r="T3" s="474"/>
      <c r="U3" s="484" t="s">
        <v>103</v>
      </c>
      <c r="V3" s="443" t="s">
        <v>108</v>
      </c>
    </row>
    <row r="4" spans="1:24" s="12" customFormat="1" ht="15.75" customHeight="1">
      <c r="A4" s="477"/>
      <c r="B4" s="478"/>
      <c r="C4" s="451"/>
      <c r="D4" s="443"/>
      <c r="E4" s="434" t="s">
        <v>137</v>
      </c>
      <c r="F4" s="434" t="s">
        <v>62</v>
      </c>
      <c r="G4" s="483"/>
      <c r="H4" s="483"/>
      <c r="I4" s="483" t="s">
        <v>37</v>
      </c>
      <c r="J4" s="472" t="s">
        <v>38</v>
      </c>
      <c r="K4" s="472"/>
      <c r="L4" s="472"/>
      <c r="M4" s="472"/>
      <c r="N4" s="472"/>
      <c r="O4" s="472"/>
      <c r="P4" s="472"/>
      <c r="Q4" s="472"/>
      <c r="R4" s="440" t="s">
        <v>139</v>
      </c>
      <c r="S4" s="431" t="s">
        <v>148</v>
      </c>
      <c r="T4" s="440" t="s">
        <v>81</v>
      </c>
      <c r="U4" s="484"/>
      <c r="V4" s="443"/>
    </row>
    <row r="5" spans="1:24" s="11" customFormat="1" ht="15.75" customHeight="1">
      <c r="A5" s="477"/>
      <c r="B5" s="478"/>
      <c r="C5" s="451"/>
      <c r="D5" s="443"/>
      <c r="E5" s="435"/>
      <c r="F5" s="435"/>
      <c r="G5" s="483"/>
      <c r="H5" s="483"/>
      <c r="I5" s="483"/>
      <c r="J5" s="483" t="s">
        <v>61</v>
      </c>
      <c r="K5" s="485" t="s">
        <v>4</v>
      </c>
      <c r="L5" s="486"/>
      <c r="M5" s="486"/>
      <c r="N5" s="486"/>
      <c r="O5" s="486"/>
      <c r="P5" s="486"/>
      <c r="Q5" s="487"/>
      <c r="R5" s="441"/>
      <c r="S5" s="432"/>
      <c r="T5" s="441"/>
      <c r="U5" s="484"/>
      <c r="V5" s="443"/>
    </row>
    <row r="6" spans="1:24" s="11" customFormat="1" ht="15.75" customHeight="1">
      <c r="A6" s="477"/>
      <c r="B6" s="478"/>
      <c r="C6" s="451"/>
      <c r="D6" s="443"/>
      <c r="E6" s="435"/>
      <c r="F6" s="435"/>
      <c r="G6" s="483"/>
      <c r="H6" s="483"/>
      <c r="I6" s="483"/>
      <c r="J6" s="483"/>
      <c r="K6" s="440" t="s">
        <v>96</v>
      </c>
      <c r="L6" s="485" t="s">
        <v>4</v>
      </c>
      <c r="M6" s="486"/>
      <c r="N6" s="487"/>
      <c r="O6" s="440" t="s">
        <v>42</v>
      </c>
      <c r="P6" s="431" t="s">
        <v>147</v>
      </c>
      <c r="Q6" s="440" t="s">
        <v>46</v>
      </c>
      <c r="R6" s="441"/>
      <c r="S6" s="432"/>
      <c r="T6" s="441"/>
      <c r="U6" s="484"/>
      <c r="V6" s="443"/>
    </row>
    <row r="7" spans="1:24" s="11" customFormat="1" ht="51" customHeight="1">
      <c r="A7" s="477"/>
      <c r="B7" s="478"/>
      <c r="C7" s="452"/>
      <c r="D7" s="443"/>
      <c r="E7" s="436"/>
      <c r="F7" s="436"/>
      <c r="G7" s="483"/>
      <c r="H7" s="483"/>
      <c r="I7" s="483"/>
      <c r="J7" s="483"/>
      <c r="K7" s="442"/>
      <c r="L7" s="54" t="s">
        <v>39</v>
      </c>
      <c r="M7" s="54" t="s">
        <v>40</v>
      </c>
      <c r="N7" s="54" t="s">
        <v>159</v>
      </c>
      <c r="O7" s="442"/>
      <c r="P7" s="433"/>
      <c r="Q7" s="442"/>
      <c r="R7" s="442"/>
      <c r="S7" s="433"/>
      <c r="T7" s="442"/>
      <c r="U7" s="484"/>
      <c r="V7" s="443"/>
    </row>
    <row r="8" spans="1:24">
      <c r="A8" s="479"/>
      <c r="B8" s="480"/>
      <c r="C8" s="44" t="s">
        <v>13</v>
      </c>
      <c r="D8" s="44" t="s">
        <v>14</v>
      </c>
      <c r="E8" s="44" t="s">
        <v>19</v>
      </c>
      <c r="F8" s="44" t="s">
        <v>22</v>
      </c>
      <c r="G8" s="44" t="s">
        <v>23</v>
      </c>
      <c r="H8" s="44" t="s">
        <v>24</v>
      </c>
      <c r="I8" s="44" t="s">
        <v>25</v>
      </c>
      <c r="J8" s="44" t="s">
        <v>26</v>
      </c>
      <c r="K8" s="44" t="s">
        <v>27</v>
      </c>
      <c r="L8" s="44" t="s">
        <v>29</v>
      </c>
      <c r="M8" s="44" t="s">
        <v>30</v>
      </c>
      <c r="N8" s="44" t="s">
        <v>104</v>
      </c>
      <c r="O8" s="44" t="s">
        <v>101</v>
      </c>
      <c r="P8" s="44" t="s">
        <v>105</v>
      </c>
      <c r="Q8" s="44" t="s">
        <v>106</v>
      </c>
      <c r="R8" s="44" t="s">
        <v>107</v>
      </c>
      <c r="S8" s="44" t="s">
        <v>118</v>
      </c>
      <c r="T8" s="44" t="s">
        <v>131</v>
      </c>
      <c r="U8" s="44" t="s">
        <v>133</v>
      </c>
      <c r="V8" s="44" t="s">
        <v>149</v>
      </c>
    </row>
    <row r="9" spans="1:24">
      <c r="A9" s="44" t="s">
        <v>0</v>
      </c>
      <c r="B9" s="55" t="s">
        <v>94</v>
      </c>
      <c r="C9" s="46"/>
      <c r="D9" s="46"/>
      <c r="E9" s="46"/>
      <c r="F9" s="46"/>
      <c r="G9" s="46"/>
      <c r="H9" s="46"/>
      <c r="I9" s="46"/>
      <c r="J9" s="46"/>
      <c r="K9" s="46"/>
      <c r="L9" s="58"/>
      <c r="M9" s="58"/>
      <c r="N9" s="59"/>
      <c r="O9" s="46"/>
      <c r="P9" s="46"/>
      <c r="Q9" s="56"/>
      <c r="R9" s="56"/>
      <c r="S9" s="56"/>
      <c r="T9" s="56"/>
      <c r="U9" s="46"/>
      <c r="V9" s="46"/>
      <c r="X9" s="34"/>
    </row>
    <row r="10" spans="1:24">
      <c r="A10" s="48" t="s">
        <v>13</v>
      </c>
      <c r="B10" s="57" t="s">
        <v>54</v>
      </c>
      <c r="C10" s="46"/>
      <c r="D10" s="46"/>
      <c r="E10" s="46"/>
      <c r="F10" s="46"/>
      <c r="G10" s="46"/>
      <c r="H10" s="46"/>
      <c r="I10" s="46"/>
      <c r="J10" s="46"/>
      <c r="K10" s="46"/>
      <c r="L10" s="58"/>
      <c r="M10" s="58"/>
      <c r="N10" s="59"/>
      <c r="O10" s="46"/>
      <c r="P10" s="46"/>
      <c r="Q10" s="46"/>
      <c r="R10" s="46"/>
      <c r="S10" s="46"/>
      <c r="T10" s="46"/>
      <c r="U10" s="46"/>
      <c r="V10" s="46"/>
    </row>
    <row r="11" spans="1:24">
      <c r="A11" s="48" t="s">
        <v>14</v>
      </c>
      <c r="B11" s="57" t="s">
        <v>55</v>
      </c>
      <c r="C11" s="46"/>
      <c r="D11" s="46"/>
      <c r="E11" s="46"/>
      <c r="F11" s="46"/>
      <c r="G11" s="46"/>
      <c r="H11" s="46"/>
      <c r="I11" s="46"/>
      <c r="J11" s="46"/>
      <c r="K11" s="46"/>
      <c r="L11" s="58"/>
      <c r="M11" s="58"/>
      <c r="N11" s="59"/>
      <c r="O11" s="46"/>
      <c r="P11" s="46"/>
      <c r="Q11" s="46"/>
      <c r="R11" s="46"/>
      <c r="S11" s="46"/>
      <c r="T11" s="46"/>
      <c r="U11" s="46"/>
      <c r="V11" s="46"/>
    </row>
    <row r="12" spans="1:24">
      <c r="A12" s="48" t="s">
        <v>19</v>
      </c>
      <c r="B12" s="57" t="s">
        <v>56</v>
      </c>
      <c r="C12" s="46"/>
      <c r="D12" s="46"/>
      <c r="E12" s="46"/>
      <c r="F12" s="46"/>
      <c r="G12" s="46"/>
      <c r="H12" s="46"/>
      <c r="I12" s="46"/>
      <c r="J12" s="46"/>
      <c r="K12" s="46"/>
      <c r="L12" s="58"/>
      <c r="M12" s="58"/>
      <c r="N12" s="59"/>
      <c r="O12" s="46"/>
      <c r="P12" s="46"/>
      <c r="Q12" s="46"/>
      <c r="R12" s="46"/>
      <c r="S12" s="46"/>
      <c r="T12" s="46"/>
      <c r="U12" s="46"/>
      <c r="V12" s="46"/>
    </row>
    <row r="13" spans="1:24">
      <c r="A13" s="48" t="s">
        <v>22</v>
      </c>
      <c r="B13" s="57" t="s">
        <v>57</v>
      </c>
      <c r="C13" s="46"/>
      <c r="D13" s="46"/>
      <c r="E13" s="46"/>
      <c r="F13" s="46"/>
      <c r="G13" s="46"/>
      <c r="H13" s="46"/>
      <c r="I13" s="46"/>
      <c r="J13" s="46"/>
      <c r="K13" s="46"/>
      <c r="L13" s="58"/>
      <c r="M13" s="58"/>
      <c r="N13" s="59"/>
      <c r="O13" s="46"/>
      <c r="P13" s="46"/>
      <c r="Q13" s="46"/>
      <c r="R13" s="46"/>
      <c r="S13" s="46"/>
      <c r="T13" s="46"/>
      <c r="U13" s="46"/>
      <c r="V13" s="46"/>
    </row>
    <row r="14" spans="1:24">
      <c r="A14" s="48" t="s">
        <v>23</v>
      </c>
      <c r="B14" s="57" t="s">
        <v>60</v>
      </c>
      <c r="C14" s="46"/>
      <c r="D14" s="46"/>
      <c r="E14" s="46"/>
      <c r="F14" s="46"/>
      <c r="G14" s="46"/>
      <c r="H14" s="46"/>
      <c r="I14" s="46"/>
      <c r="J14" s="46"/>
      <c r="K14" s="46"/>
      <c r="L14" s="58"/>
      <c r="M14" s="58"/>
      <c r="N14" s="59"/>
      <c r="O14" s="46"/>
      <c r="P14" s="46"/>
      <c r="Q14" s="46"/>
      <c r="R14" s="46"/>
      <c r="S14" s="46"/>
      <c r="T14" s="46"/>
      <c r="U14" s="46"/>
      <c r="V14" s="46"/>
    </row>
    <row r="15" spans="1:24">
      <c r="A15" s="48" t="s">
        <v>24</v>
      </c>
      <c r="B15" s="57" t="s">
        <v>58</v>
      </c>
      <c r="C15" s="46"/>
      <c r="D15" s="46"/>
      <c r="E15" s="46"/>
      <c r="F15" s="46"/>
      <c r="G15" s="46"/>
      <c r="H15" s="46"/>
      <c r="I15" s="46"/>
      <c r="J15" s="46"/>
      <c r="K15" s="46"/>
      <c r="L15" s="58"/>
      <c r="M15" s="58"/>
      <c r="N15" s="59"/>
      <c r="O15" s="46"/>
      <c r="P15" s="46"/>
      <c r="Q15" s="46"/>
      <c r="R15" s="46"/>
      <c r="S15" s="46"/>
      <c r="T15" s="46"/>
      <c r="U15" s="46"/>
      <c r="V15" s="46"/>
    </row>
    <row r="16" spans="1:24">
      <c r="A16" s="44" t="s">
        <v>1</v>
      </c>
      <c r="B16" s="55" t="s">
        <v>95</v>
      </c>
      <c r="C16" s="46"/>
      <c r="D16" s="46"/>
      <c r="E16" s="46"/>
      <c r="F16" s="46"/>
      <c r="G16" s="46"/>
      <c r="H16" s="46"/>
      <c r="I16" s="46"/>
      <c r="J16" s="46"/>
      <c r="K16" s="46"/>
      <c r="L16" s="46"/>
      <c r="M16" s="46"/>
      <c r="N16" s="46"/>
      <c r="O16" s="46"/>
      <c r="P16" s="46"/>
      <c r="Q16" s="56"/>
      <c r="R16" s="56"/>
      <c r="S16" s="56"/>
      <c r="T16" s="56"/>
      <c r="U16" s="46"/>
      <c r="V16" s="46"/>
    </row>
    <row r="17" spans="1:23" ht="16.5" customHeight="1">
      <c r="A17" s="48" t="s">
        <v>13</v>
      </c>
      <c r="B17" s="57" t="s">
        <v>54</v>
      </c>
      <c r="C17" s="46"/>
      <c r="D17" s="46"/>
      <c r="E17" s="46"/>
      <c r="F17" s="46"/>
      <c r="G17" s="46"/>
      <c r="H17" s="46"/>
      <c r="I17" s="46"/>
      <c r="J17" s="46"/>
      <c r="K17" s="46"/>
      <c r="L17" s="46"/>
      <c r="M17" s="46"/>
      <c r="N17" s="46"/>
      <c r="O17" s="46"/>
      <c r="P17" s="46"/>
      <c r="Q17" s="46"/>
      <c r="R17" s="46"/>
      <c r="S17" s="46"/>
      <c r="T17" s="46"/>
      <c r="U17" s="46"/>
      <c r="V17" s="46"/>
    </row>
    <row r="18" spans="1:23" ht="16.5" customHeight="1">
      <c r="A18" s="48" t="s">
        <v>14</v>
      </c>
      <c r="B18" s="57" t="s">
        <v>55</v>
      </c>
      <c r="C18" s="46"/>
      <c r="D18" s="46"/>
      <c r="E18" s="46"/>
      <c r="F18" s="46"/>
      <c r="G18" s="46"/>
      <c r="H18" s="46"/>
      <c r="I18" s="46"/>
      <c r="J18" s="46"/>
      <c r="K18" s="46"/>
      <c r="L18" s="46"/>
      <c r="M18" s="46"/>
      <c r="N18" s="46"/>
      <c r="O18" s="46"/>
      <c r="P18" s="46"/>
      <c r="Q18" s="46"/>
      <c r="R18" s="46"/>
      <c r="S18" s="46"/>
      <c r="T18" s="46"/>
      <c r="U18" s="46"/>
      <c r="V18" s="46"/>
    </row>
    <row r="19" spans="1:23" ht="16.5" customHeight="1">
      <c r="A19" s="48" t="s">
        <v>19</v>
      </c>
      <c r="B19" s="57" t="s">
        <v>56</v>
      </c>
      <c r="C19" s="46"/>
      <c r="D19" s="46"/>
      <c r="E19" s="46"/>
      <c r="F19" s="46"/>
      <c r="G19" s="46"/>
      <c r="H19" s="46"/>
      <c r="I19" s="46"/>
      <c r="J19" s="46"/>
      <c r="K19" s="46"/>
      <c r="L19" s="46"/>
      <c r="M19" s="46"/>
      <c r="N19" s="46"/>
      <c r="O19" s="46"/>
      <c r="P19" s="46"/>
      <c r="Q19" s="46"/>
      <c r="R19" s="46"/>
      <c r="S19" s="46"/>
      <c r="T19" s="46"/>
      <c r="U19" s="46"/>
      <c r="V19" s="46"/>
    </row>
    <row r="20" spans="1:23" ht="16.5" customHeight="1">
      <c r="A20" s="48" t="s">
        <v>22</v>
      </c>
      <c r="B20" s="57" t="s">
        <v>57</v>
      </c>
      <c r="C20" s="46"/>
      <c r="D20" s="46"/>
      <c r="E20" s="46"/>
      <c r="F20" s="46"/>
      <c r="G20" s="46"/>
      <c r="H20" s="46"/>
      <c r="I20" s="46"/>
      <c r="J20" s="46"/>
      <c r="K20" s="46"/>
      <c r="L20" s="46"/>
      <c r="M20" s="46"/>
      <c r="N20" s="46"/>
      <c r="O20" s="46"/>
      <c r="P20" s="46"/>
      <c r="Q20" s="46"/>
      <c r="R20" s="46"/>
      <c r="S20" s="46"/>
      <c r="T20" s="46"/>
      <c r="U20" s="46"/>
      <c r="V20" s="46"/>
    </row>
    <row r="21" spans="1:23" ht="16.5" customHeight="1">
      <c r="A21" s="48" t="s">
        <v>23</v>
      </c>
      <c r="B21" s="57" t="s">
        <v>60</v>
      </c>
      <c r="C21" s="46"/>
      <c r="D21" s="46"/>
      <c r="E21" s="46"/>
      <c r="F21" s="46"/>
      <c r="G21" s="46"/>
      <c r="H21" s="46"/>
      <c r="I21" s="46"/>
      <c r="J21" s="46"/>
      <c r="K21" s="46"/>
      <c r="L21" s="46"/>
      <c r="M21" s="46"/>
      <c r="N21" s="46"/>
      <c r="O21" s="46"/>
      <c r="P21" s="46"/>
      <c r="Q21" s="46"/>
      <c r="R21" s="46"/>
      <c r="S21" s="46"/>
      <c r="T21" s="46"/>
      <c r="U21" s="46"/>
      <c r="V21" s="46"/>
    </row>
    <row r="22" spans="1:23" ht="16.5" customHeight="1">
      <c r="A22" s="48" t="s">
        <v>24</v>
      </c>
      <c r="B22" s="57" t="s">
        <v>58</v>
      </c>
      <c r="C22" s="46"/>
      <c r="D22" s="46"/>
      <c r="E22" s="46"/>
      <c r="F22" s="46"/>
      <c r="G22" s="46"/>
      <c r="H22" s="46"/>
      <c r="I22" s="46"/>
      <c r="J22" s="46"/>
      <c r="K22" s="46"/>
      <c r="L22" s="46"/>
      <c r="M22" s="46"/>
      <c r="N22" s="46"/>
      <c r="O22" s="46"/>
      <c r="P22" s="46"/>
      <c r="Q22" s="46"/>
      <c r="R22" s="46"/>
      <c r="S22" s="46"/>
      <c r="T22" s="46"/>
      <c r="U22" s="46"/>
      <c r="V22" s="46"/>
    </row>
    <row r="23" spans="1:23" s="5" customFormat="1" ht="45.75" customHeight="1">
      <c r="A23" s="424" t="s">
        <v>119</v>
      </c>
      <c r="B23" s="424"/>
      <c r="C23" s="424"/>
      <c r="D23" s="424"/>
      <c r="E23" s="424"/>
      <c r="F23" s="424"/>
      <c r="G23" s="424"/>
      <c r="H23" s="424"/>
      <c r="I23" s="424"/>
      <c r="J23" s="424"/>
      <c r="K23" s="7"/>
      <c r="L23" s="7"/>
      <c r="M23" s="7"/>
      <c r="O23" s="426" t="s">
        <v>127</v>
      </c>
      <c r="P23" s="426"/>
      <c r="Q23" s="426"/>
      <c r="R23" s="426"/>
      <c r="S23" s="426"/>
      <c r="T23" s="426"/>
      <c r="U23" s="426"/>
      <c r="V23" s="426"/>
      <c r="W23" s="5" t="s">
        <v>2</v>
      </c>
    </row>
    <row r="24" spans="1:23">
      <c r="A24" s="425"/>
      <c r="B24" s="425"/>
      <c r="C24" s="425"/>
      <c r="D24" s="425"/>
      <c r="E24" s="425"/>
      <c r="F24" s="425"/>
      <c r="G24" s="425"/>
      <c r="H24" s="425"/>
      <c r="I24" s="425"/>
      <c r="J24" s="425"/>
      <c r="O24" s="427"/>
      <c r="P24" s="427"/>
      <c r="Q24" s="427"/>
      <c r="R24" s="427"/>
      <c r="S24" s="427"/>
      <c r="T24" s="427"/>
      <c r="U24" s="427"/>
      <c r="V24" s="427"/>
    </row>
  </sheetData>
  <mergeCells count="29">
    <mergeCell ref="A23:J24"/>
    <mergeCell ref="O23:V24"/>
    <mergeCell ref="R2:V2"/>
    <mergeCell ref="V3:V7"/>
    <mergeCell ref="J5:J7"/>
    <mergeCell ref="G3:G7"/>
    <mergeCell ref="H3:H7"/>
    <mergeCell ref="P6:P7"/>
    <mergeCell ref="U3:U7"/>
    <mergeCell ref="K5:Q5"/>
    <mergeCell ref="L6:N6"/>
    <mergeCell ref="O6:O7"/>
    <mergeCell ref="Q6:Q7"/>
    <mergeCell ref="A1:E1"/>
    <mergeCell ref="F1:O1"/>
    <mergeCell ref="Q1:V1"/>
    <mergeCell ref="J4:Q4"/>
    <mergeCell ref="I3:T3"/>
    <mergeCell ref="C3:C7"/>
    <mergeCell ref="S4:S7"/>
    <mergeCell ref="T4:T7"/>
    <mergeCell ref="D3:D7"/>
    <mergeCell ref="A3:B8"/>
    <mergeCell ref="E3:F3"/>
    <mergeCell ref="E4:E7"/>
    <mergeCell ref="F4:F7"/>
    <mergeCell ref="R4:R7"/>
    <mergeCell ref="K6:K7"/>
    <mergeCell ref="I4:I7"/>
  </mergeCells>
  <phoneticPr fontId="8" type="noConversion"/>
  <pageMargins left="0.43307086614173229" right="0.19685039370078741" top="0.19685039370078741" bottom="0" header="0.19685039370078741" footer="0.19685039370078741"/>
  <pageSetup paperSize="9" scale="90"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0000"/>
  </sheetPr>
  <dimension ref="A1:AA73"/>
  <sheetViews>
    <sheetView view="pageBreakPreview" topLeftCell="A52" zoomScaleNormal="100" zoomScaleSheetLayoutView="100" workbookViewId="0">
      <selection activeCell="F53" sqref="F53"/>
    </sheetView>
  </sheetViews>
  <sheetFormatPr defaultRowHeight="15.75"/>
  <cols>
    <col min="1" max="1" width="4.125" style="4" customWidth="1"/>
    <col min="2" max="2" width="24" style="4" customWidth="1"/>
    <col min="3" max="3" width="6.625" style="4" customWidth="1"/>
    <col min="4" max="4" width="7.25" style="4" customWidth="1"/>
    <col min="5" max="5" width="8.375" style="4" customWidth="1"/>
    <col min="6" max="6" width="6.75" style="4" customWidth="1"/>
    <col min="7" max="7" width="6.5" style="4" customWidth="1"/>
    <col min="8" max="8" width="5.375" style="4" customWidth="1"/>
    <col min="9" max="9" width="8.375" style="4" customWidth="1"/>
    <col min="10" max="10" width="6.75" style="4" customWidth="1"/>
    <col min="11" max="11" width="6.625" style="4" customWidth="1"/>
    <col min="12" max="13" width="7.125" style="4" customWidth="1"/>
    <col min="14" max="14" width="7.375" style="8" customWidth="1"/>
    <col min="15" max="15" width="6.5" style="8" customWidth="1"/>
    <col min="16" max="16" width="5.625" style="8" customWidth="1"/>
    <col min="17" max="18" width="7" style="8" customWidth="1"/>
    <col min="19" max="19" width="5.75" style="8" customWidth="1"/>
    <col min="20" max="20" width="7.25" style="8" customWidth="1"/>
    <col min="21" max="21" width="7.375" style="8" customWidth="1"/>
    <col min="22" max="27" width="0" style="4" hidden="1" customWidth="1"/>
    <col min="28" max="16384" width="9" style="4"/>
  </cols>
  <sheetData>
    <row r="1" spans="1:27" s="5" customFormat="1" ht="66.75" customHeight="1">
      <c r="A1" s="397" t="s">
        <v>319</v>
      </c>
      <c r="B1" s="397"/>
      <c r="C1" s="397"/>
      <c r="D1" s="397"/>
      <c r="E1" s="381" t="s">
        <v>329</v>
      </c>
      <c r="F1" s="381"/>
      <c r="G1" s="381"/>
      <c r="H1" s="381"/>
      <c r="I1" s="381"/>
      <c r="J1" s="381"/>
      <c r="K1" s="381"/>
      <c r="L1" s="381"/>
      <c r="M1" s="381"/>
      <c r="N1" s="381"/>
      <c r="O1" s="381"/>
      <c r="P1" s="496" t="str">
        <f>TT!C2</f>
        <v>Đơn vị  báo cáo: CỤC THADS TỈNH KON TUM
Đơn vị nhận báo cáo: BAN PHÁP CHẾ HĐND TỈNH KON TUM</v>
      </c>
      <c r="Q1" s="496"/>
      <c r="R1" s="496"/>
      <c r="S1" s="496"/>
      <c r="T1" s="496"/>
      <c r="U1" s="496"/>
    </row>
    <row r="2" spans="1:27" s="5" customFormat="1" ht="18" customHeight="1">
      <c r="A2" s="25"/>
      <c r="B2" s="27"/>
      <c r="C2" s="27"/>
      <c r="D2" s="27"/>
      <c r="E2" s="6"/>
      <c r="F2" s="6"/>
      <c r="G2" s="6"/>
      <c r="H2" s="6"/>
      <c r="I2" s="37"/>
      <c r="J2" s="38">
        <f>COUNTBLANK(E9:U64)</f>
        <v>1</v>
      </c>
      <c r="K2" s="39">
        <f>COUNTA(E9:U64)</f>
        <v>952</v>
      </c>
      <c r="L2" s="39">
        <f>J2+K2</f>
        <v>953</v>
      </c>
      <c r="M2" s="39"/>
      <c r="N2" s="26"/>
      <c r="O2" s="26"/>
      <c r="P2" s="398" t="s">
        <v>164</v>
      </c>
      <c r="Q2" s="398"/>
      <c r="R2" s="398"/>
      <c r="S2" s="398"/>
      <c r="T2" s="398"/>
      <c r="U2" s="398"/>
    </row>
    <row r="3" spans="1:27" s="5" customFormat="1" ht="18" customHeight="1">
      <c r="A3" s="489" t="s">
        <v>136</v>
      </c>
      <c r="B3" s="489" t="s">
        <v>157</v>
      </c>
      <c r="C3" s="502" t="s">
        <v>163</v>
      </c>
      <c r="D3" s="396" t="s">
        <v>134</v>
      </c>
      <c r="E3" s="396" t="s">
        <v>4</v>
      </c>
      <c r="F3" s="396"/>
      <c r="G3" s="492" t="s">
        <v>36</v>
      </c>
      <c r="H3" s="497" t="s">
        <v>165</v>
      </c>
      <c r="I3" s="492" t="s">
        <v>37</v>
      </c>
      <c r="J3" s="407" t="s">
        <v>4</v>
      </c>
      <c r="K3" s="408"/>
      <c r="L3" s="408"/>
      <c r="M3" s="408"/>
      <c r="N3" s="408"/>
      <c r="O3" s="408"/>
      <c r="P3" s="408"/>
      <c r="Q3" s="408"/>
      <c r="R3" s="408"/>
      <c r="S3" s="408"/>
      <c r="T3" s="499" t="s">
        <v>103</v>
      </c>
      <c r="U3" s="405" t="s">
        <v>160</v>
      </c>
    </row>
    <row r="4" spans="1:27" s="5" customFormat="1" ht="18" customHeight="1">
      <c r="A4" s="490"/>
      <c r="B4" s="490"/>
      <c r="C4" s="502"/>
      <c r="D4" s="396"/>
      <c r="E4" s="396" t="s">
        <v>343</v>
      </c>
      <c r="F4" s="396" t="s">
        <v>62</v>
      </c>
      <c r="G4" s="492"/>
      <c r="H4" s="497"/>
      <c r="I4" s="492"/>
      <c r="J4" s="492" t="s">
        <v>61</v>
      </c>
      <c r="K4" s="396" t="s">
        <v>4</v>
      </c>
      <c r="L4" s="396"/>
      <c r="M4" s="396"/>
      <c r="N4" s="396"/>
      <c r="O4" s="396"/>
      <c r="P4" s="396"/>
      <c r="Q4" s="497" t="s">
        <v>344</v>
      </c>
      <c r="R4" s="492" t="s">
        <v>364</v>
      </c>
      <c r="S4" s="495" t="s">
        <v>81</v>
      </c>
      <c r="T4" s="500"/>
      <c r="U4" s="406"/>
    </row>
    <row r="5" spans="1:27" s="5" customFormat="1" ht="18" customHeight="1">
      <c r="A5" s="490"/>
      <c r="B5" s="490"/>
      <c r="C5" s="502"/>
      <c r="D5" s="396"/>
      <c r="E5" s="396"/>
      <c r="F5" s="396"/>
      <c r="G5" s="492"/>
      <c r="H5" s="497"/>
      <c r="I5" s="492"/>
      <c r="J5" s="492"/>
      <c r="K5" s="492" t="s">
        <v>96</v>
      </c>
      <c r="L5" s="396" t="s">
        <v>4</v>
      </c>
      <c r="M5" s="396"/>
      <c r="N5" s="492" t="s">
        <v>42</v>
      </c>
      <c r="O5" s="498" t="s">
        <v>147</v>
      </c>
      <c r="P5" s="492" t="s">
        <v>46</v>
      </c>
      <c r="Q5" s="497"/>
      <c r="R5" s="492"/>
      <c r="S5" s="495"/>
      <c r="T5" s="500"/>
      <c r="U5" s="406"/>
    </row>
    <row r="6" spans="1:27" s="5" customFormat="1" ht="18" customHeight="1">
      <c r="A6" s="490"/>
      <c r="B6" s="490"/>
      <c r="C6" s="502"/>
      <c r="D6" s="396"/>
      <c r="E6" s="396"/>
      <c r="F6" s="396"/>
      <c r="G6" s="492"/>
      <c r="H6" s="497"/>
      <c r="I6" s="492"/>
      <c r="J6" s="492"/>
      <c r="K6" s="492"/>
      <c r="L6" s="396"/>
      <c r="M6" s="396"/>
      <c r="N6" s="492"/>
      <c r="O6" s="498"/>
      <c r="P6" s="492"/>
      <c r="Q6" s="497"/>
      <c r="R6" s="492"/>
      <c r="S6" s="495"/>
      <c r="T6" s="500"/>
      <c r="U6" s="406"/>
    </row>
    <row r="7" spans="1:27" s="5" customFormat="1" ht="37.5" customHeight="1">
      <c r="A7" s="491"/>
      <c r="B7" s="491"/>
      <c r="C7" s="502"/>
      <c r="D7" s="396"/>
      <c r="E7" s="396"/>
      <c r="F7" s="396"/>
      <c r="G7" s="492"/>
      <c r="H7" s="497"/>
      <c r="I7" s="492"/>
      <c r="J7" s="492"/>
      <c r="K7" s="492"/>
      <c r="L7" s="60" t="s">
        <v>39</v>
      </c>
      <c r="M7" s="60" t="s">
        <v>138</v>
      </c>
      <c r="N7" s="492"/>
      <c r="O7" s="498"/>
      <c r="P7" s="492"/>
      <c r="Q7" s="497"/>
      <c r="R7" s="492"/>
      <c r="S7" s="495"/>
      <c r="T7" s="501"/>
      <c r="U7" s="406"/>
    </row>
    <row r="8" spans="1:27" s="5" customFormat="1" ht="12.75" customHeight="1">
      <c r="A8" s="493" t="s">
        <v>3</v>
      </c>
      <c r="B8" s="494"/>
      <c r="C8" s="255">
        <v>1</v>
      </c>
      <c r="D8" s="255">
        <v>2</v>
      </c>
      <c r="E8" s="255">
        <v>3</v>
      </c>
      <c r="F8" s="255">
        <v>4</v>
      </c>
      <c r="G8" s="255">
        <v>5</v>
      </c>
      <c r="H8" s="255">
        <v>6</v>
      </c>
      <c r="I8" s="255">
        <v>7</v>
      </c>
      <c r="J8" s="255">
        <v>8</v>
      </c>
      <c r="K8" s="255">
        <v>9</v>
      </c>
      <c r="L8" s="255">
        <v>10</v>
      </c>
      <c r="M8" s="255">
        <v>11</v>
      </c>
      <c r="N8" s="255">
        <v>12</v>
      </c>
      <c r="O8" s="255">
        <v>13</v>
      </c>
      <c r="P8" s="255">
        <v>14</v>
      </c>
      <c r="Q8" s="255">
        <v>15</v>
      </c>
      <c r="R8" s="255">
        <v>16</v>
      </c>
      <c r="S8" s="255">
        <v>17</v>
      </c>
      <c r="T8" s="255">
        <v>18</v>
      </c>
      <c r="U8" s="255">
        <v>19</v>
      </c>
    </row>
    <row r="9" spans="1:27" s="349" customFormat="1" ht="20.100000000000001" customHeight="1">
      <c r="A9" s="649" t="s">
        <v>10</v>
      </c>
      <c r="B9" s="649"/>
      <c r="C9" s="650">
        <v>854</v>
      </c>
      <c r="D9" s="650">
        <v>3194</v>
      </c>
      <c r="E9" s="650">
        <v>1204</v>
      </c>
      <c r="F9" s="650">
        <v>1990</v>
      </c>
      <c r="G9" s="650">
        <v>46</v>
      </c>
      <c r="H9" s="650">
        <v>0</v>
      </c>
      <c r="I9" s="650">
        <v>3148</v>
      </c>
      <c r="J9" s="650">
        <v>2576</v>
      </c>
      <c r="K9" s="650">
        <v>1396</v>
      </c>
      <c r="L9" s="650">
        <v>1376</v>
      </c>
      <c r="M9" s="650">
        <v>20</v>
      </c>
      <c r="N9" s="650">
        <v>1171</v>
      </c>
      <c r="O9" s="650">
        <v>9</v>
      </c>
      <c r="P9" s="650">
        <v>0</v>
      </c>
      <c r="Q9" s="650">
        <v>571</v>
      </c>
      <c r="R9" s="650">
        <v>1</v>
      </c>
      <c r="S9" s="650">
        <v>0</v>
      </c>
      <c r="T9" s="650">
        <v>1752</v>
      </c>
      <c r="U9" s="651">
        <f>IF(J9&lt;&gt;0,K9/J9,"")</f>
        <v>0.54192546583850931</v>
      </c>
      <c r="Y9" s="350">
        <f>SUM(Y10:Y64)</f>
        <v>428</v>
      </c>
      <c r="Z9" s="350">
        <f>Q9+Y9</f>
        <v>999</v>
      </c>
      <c r="AA9" s="350">
        <f>T9+Y9</f>
        <v>2180</v>
      </c>
    </row>
    <row r="10" spans="1:27" s="349" customFormat="1" ht="20.100000000000001" customHeight="1">
      <c r="A10" s="652" t="s">
        <v>0</v>
      </c>
      <c r="B10" s="653" t="s">
        <v>330</v>
      </c>
      <c r="C10" s="650">
        <v>31</v>
      </c>
      <c r="D10" s="650">
        <v>171</v>
      </c>
      <c r="E10" s="650">
        <v>81</v>
      </c>
      <c r="F10" s="650">
        <v>90</v>
      </c>
      <c r="G10" s="650">
        <v>13</v>
      </c>
      <c r="H10" s="650">
        <v>0</v>
      </c>
      <c r="I10" s="650">
        <v>158</v>
      </c>
      <c r="J10" s="650">
        <v>111</v>
      </c>
      <c r="K10" s="650">
        <v>60</v>
      </c>
      <c r="L10" s="650">
        <v>59</v>
      </c>
      <c r="M10" s="650">
        <v>1</v>
      </c>
      <c r="N10" s="650">
        <v>51</v>
      </c>
      <c r="O10" s="650">
        <v>0</v>
      </c>
      <c r="P10" s="650">
        <v>0</v>
      </c>
      <c r="Q10" s="650">
        <v>47</v>
      </c>
      <c r="R10" s="650">
        <v>0</v>
      </c>
      <c r="S10" s="650">
        <v>0</v>
      </c>
      <c r="T10" s="650">
        <v>98</v>
      </c>
      <c r="U10" s="638">
        <f t="shared" ref="U10:U64" si="0">IF(J10&lt;&gt;0,K10/J10,"")</f>
        <v>0.54054054054054057</v>
      </c>
      <c r="V10" s="351">
        <f>D9-G9-H9</f>
        <v>3148</v>
      </c>
      <c r="W10" s="351">
        <f>J9+Q9+R9+S9</f>
        <v>3148</v>
      </c>
      <c r="X10" s="351">
        <f>V10-W10</f>
        <v>0</v>
      </c>
      <c r="Y10" s="351">
        <f>'[1]04'!$Y$10+'[1]04'!$AB$10</f>
        <v>0</v>
      </c>
      <c r="Z10" s="351">
        <f>Y10+Q10</f>
        <v>47</v>
      </c>
      <c r="AA10" s="351">
        <f>T10+Y10</f>
        <v>98</v>
      </c>
    </row>
    <row r="11" spans="1:27" s="5" customFormat="1" ht="20.100000000000001" customHeight="1">
      <c r="A11" s="320">
        <v>1</v>
      </c>
      <c r="B11" s="314" t="s">
        <v>408</v>
      </c>
      <c r="C11" s="289">
        <v>3</v>
      </c>
      <c r="D11" s="289">
        <v>6</v>
      </c>
      <c r="E11" s="289">
        <v>0</v>
      </c>
      <c r="F11" s="289">
        <v>6</v>
      </c>
      <c r="G11" s="289">
        <v>0</v>
      </c>
      <c r="H11" s="289">
        <v>0</v>
      </c>
      <c r="I11" s="321">
        <v>6</v>
      </c>
      <c r="J11" s="321">
        <v>6</v>
      </c>
      <c r="K11" s="321">
        <v>6</v>
      </c>
      <c r="L11" s="289">
        <v>6</v>
      </c>
      <c r="M11" s="289">
        <v>0</v>
      </c>
      <c r="N11" s="289">
        <v>0</v>
      </c>
      <c r="O11" s="289">
        <v>0</v>
      </c>
      <c r="P11" s="289">
        <v>0</v>
      </c>
      <c r="Q11" s="289">
        <v>0</v>
      </c>
      <c r="R11" s="289">
        <v>0</v>
      </c>
      <c r="S11" s="289">
        <v>0</v>
      </c>
      <c r="T11" s="321">
        <v>0</v>
      </c>
      <c r="U11" s="322">
        <f t="shared" si="0"/>
        <v>1</v>
      </c>
      <c r="V11" s="264">
        <f t="shared" ref="V11:V43" si="1">D10-G10-H10</f>
        <v>158</v>
      </c>
      <c r="W11" s="264">
        <f t="shared" ref="W11:W43" si="2">J10+Q10+R10+S10</f>
        <v>158</v>
      </c>
      <c r="X11" s="264">
        <f t="shared" ref="X11:X64" si="3">V11-W11</f>
        <v>0</v>
      </c>
      <c r="Y11" s="263"/>
      <c r="Z11" s="263"/>
      <c r="AA11" s="263"/>
    </row>
    <row r="12" spans="1:27" s="5" customFormat="1" ht="20.100000000000001" customHeight="1">
      <c r="A12" s="320">
        <v>2</v>
      </c>
      <c r="B12" s="314" t="s">
        <v>409</v>
      </c>
      <c r="C12" s="289">
        <v>3</v>
      </c>
      <c r="D12" s="289">
        <v>4</v>
      </c>
      <c r="E12" s="289">
        <v>0</v>
      </c>
      <c r="F12" s="289">
        <v>4</v>
      </c>
      <c r="G12" s="289">
        <v>1</v>
      </c>
      <c r="H12" s="289">
        <v>0</v>
      </c>
      <c r="I12" s="321">
        <v>3</v>
      </c>
      <c r="J12" s="321">
        <v>3</v>
      </c>
      <c r="K12" s="321">
        <v>3</v>
      </c>
      <c r="L12" s="289">
        <v>3</v>
      </c>
      <c r="M12" s="289">
        <v>0</v>
      </c>
      <c r="N12" s="289">
        <v>0</v>
      </c>
      <c r="O12" s="289">
        <v>0</v>
      </c>
      <c r="P12" s="289">
        <v>0</v>
      </c>
      <c r="Q12" s="289">
        <v>0</v>
      </c>
      <c r="R12" s="289">
        <v>0</v>
      </c>
      <c r="S12" s="289">
        <v>0</v>
      </c>
      <c r="T12" s="321">
        <v>0</v>
      </c>
      <c r="U12" s="322">
        <f t="shared" si="0"/>
        <v>1</v>
      </c>
      <c r="V12" s="264">
        <f t="shared" si="1"/>
        <v>6</v>
      </c>
      <c r="W12" s="264">
        <f t="shared" si="2"/>
        <v>6</v>
      </c>
      <c r="X12" s="264">
        <f t="shared" si="3"/>
        <v>0</v>
      </c>
      <c r="Y12" s="263"/>
      <c r="Z12" s="263"/>
      <c r="AA12" s="263"/>
    </row>
    <row r="13" spans="1:27" s="5" customFormat="1" ht="20.100000000000001" customHeight="1">
      <c r="A13" s="320">
        <v>3</v>
      </c>
      <c r="B13" s="314" t="s">
        <v>410</v>
      </c>
      <c r="C13" s="289">
        <v>2</v>
      </c>
      <c r="D13" s="289">
        <v>5</v>
      </c>
      <c r="E13" s="289">
        <v>1</v>
      </c>
      <c r="F13" s="289">
        <v>4</v>
      </c>
      <c r="G13" s="289">
        <v>3</v>
      </c>
      <c r="H13" s="289">
        <v>0</v>
      </c>
      <c r="I13" s="321">
        <v>2</v>
      </c>
      <c r="J13" s="321">
        <v>1</v>
      </c>
      <c r="K13" s="321">
        <v>1</v>
      </c>
      <c r="L13" s="289">
        <v>1</v>
      </c>
      <c r="M13" s="289">
        <v>0</v>
      </c>
      <c r="N13" s="289">
        <v>0</v>
      </c>
      <c r="O13" s="289">
        <v>0</v>
      </c>
      <c r="P13" s="289">
        <v>0</v>
      </c>
      <c r="Q13" s="289">
        <v>1</v>
      </c>
      <c r="R13" s="289">
        <v>0</v>
      </c>
      <c r="S13" s="289">
        <v>0</v>
      </c>
      <c r="T13" s="321">
        <v>1</v>
      </c>
      <c r="U13" s="322">
        <f t="shared" si="0"/>
        <v>1</v>
      </c>
      <c r="V13" s="264">
        <f t="shared" si="1"/>
        <v>3</v>
      </c>
      <c r="W13" s="264">
        <f t="shared" si="2"/>
        <v>3</v>
      </c>
      <c r="X13" s="264">
        <f t="shared" si="3"/>
        <v>0</v>
      </c>
      <c r="Y13" s="263"/>
      <c r="Z13" s="263"/>
      <c r="AA13" s="263"/>
    </row>
    <row r="14" spans="1:27" s="5" customFormat="1" ht="20.100000000000001" customHeight="1">
      <c r="A14" s="320">
        <v>4</v>
      </c>
      <c r="B14" s="314" t="s">
        <v>411</v>
      </c>
      <c r="C14" s="289">
        <v>3</v>
      </c>
      <c r="D14" s="289">
        <v>35</v>
      </c>
      <c r="E14" s="289">
        <v>15</v>
      </c>
      <c r="F14" s="289">
        <v>20</v>
      </c>
      <c r="G14" s="289">
        <v>1</v>
      </c>
      <c r="H14" s="289">
        <v>0</v>
      </c>
      <c r="I14" s="321">
        <v>34</v>
      </c>
      <c r="J14" s="321">
        <v>26</v>
      </c>
      <c r="K14" s="321">
        <v>15</v>
      </c>
      <c r="L14" s="289">
        <v>14</v>
      </c>
      <c r="M14" s="289">
        <v>1</v>
      </c>
      <c r="N14" s="289">
        <v>11</v>
      </c>
      <c r="O14" s="289">
        <v>0</v>
      </c>
      <c r="P14" s="289">
        <v>0</v>
      </c>
      <c r="Q14" s="289">
        <v>8</v>
      </c>
      <c r="R14" s="289">
        <v>0</v>
      </c>
      <c r="S14" s="289">
        <v>0</v>
      </c>
      <c r="T14" s="321">
        <v>19</v>
      </c>
      <c r="U14" s="322">
        <f t="shared" si="0"/>
        <v>0.57692307692307687</v>
      </c>
      <c r="V14" s="264">
        <f t="shared" si="1"/>
        <v>2</v>
      </c>
      <c r="W14" s="264">
        <f t="shared" si="2"/>
        <v>2</v>
      </c>
      <c r="X14" s="264">
        <f t="shared" si="3"/>
        <v>0</v>
      </c>
      <c r="Y14" s="263"/>
      <c r="Z14" s="263"/>
      <c r="AA14" s="263"/>
    </row>
    <row r="15" spans="1:27" s="5" customFormat="1" ht="20.100000000000001" customHeight="1">
      <c r="A15" s="320">
        <v>5</v>
      </c>
      <c r="B15" s="314" t="s">
        <v>412</v>
      </c>
      <c r="C15" s="289">
        <v>4</v>
      </c>
      <c r="D15" s="289">
        <v>30</v>
      </c>
      <c r="E15" s="289">
        <v>13</v>
      </c>
      <c r="F15" s="289">
        <v>17</v>
      </c>
      <c r="G15" s="289">
        <v>2</v>
      </c>
      <c r="H15" s="289">
        <v>0</v>
      </c>
      <c r="I15" s="321">
        <v>28</v>
      </c>
      <c r="J15" s="321">
        <v>24</v>
      </c>
      <c r="K15" s="321">
        <v>6</v>
      </c>
      <c r="L15" s="289">
        <v>6</v>
      </c>
      <c r="M15" s="289">
        <v>0</v>
      </c>
      <c r="N15" s="289">
        <v>18</v>
      </c>
      <c r="O15" s="289">
        <v>0</v>
      </c>
      <c r="P15" s="289">
        <v>0</v>
      </c>
      <c r="Q15" s="289">
        <v>4</v>
      </c>
      <c r="R15" s="289">
        <v>0</v>
      </c>
      <c r="S15" s="289">
        <v>0</v>
      </c>
      <c r="T15" s="321">
        <v>22</v>
      </c>
      <c r="U15" s="322">
        <f t="shared" si="0"/>
        <v>0.25</v>
      </c>
      <c r="V15" s="264">
        <f t="shared" si="1"/>
        <v>34</v>
      </c>
      <c r="W15" s="264">
        <f t="shared" si="2"/>
        <v>34</v>
      </c>
      <c r="X15" s="264">
        <f t="shared" si="3"/>
        <v>0</v>
      </c>
      <c r="Y15" s="263"/>
      <c r="Z15" s="263"/>
      <c r="AA15" s="263"/>
    </row>
    <row r="16" spans="1:27" s="5" customFormat="1" ht="20.100000000000001" customHeight="1">
      <c r="A16" s="320">
        <v>6</v>
      </c>
      <c r="B16" s="314" t="s">
        <v>413</v>
      </c>
      <c r="C16" s="289">
        <v>3</v>
      </c>
      <c r="D16" s="289">
        <v>5</v>
      </c>
      <c r="E16" s="289">
        <v>2</v>
      </c>
      <c r="F16" s="289">
        <v>3</v>
      </c>
      <c r="G16" s="289">
        <v>0</v>
      </c>
      <c r="H16" s="289">
        <v>0</v>
      </c>
      <c r="I16" s="321">
        <v>5</v>
      </c>
      <c r="J16" s="321">
        <v>3</v>
      </c>
      <c r="K16" s="321">
        <v>3</v>
      </c>
      <c r="L16" s="289">
        <v>3</v>
      </c>
      <c r="M16" s="289">
        <v>0</v>
      </c>
      <c r="N16" s="289">
        <v>0</v>
      </c>
      <c r="O16" s="289">
        <v>0</v>
      </c>
      <c r="P16" s="289">
        <v>0</v>
      </c>
      <c r="Q16" s="289">
        <v>2</v>
      </c>
      <c r="R16" s="289">
        <v>0</v>
      </c>
      <c r="S16" s="289">
        <v>0</v>
      </c>
      <c r="T16" s="321">
        <v>2</v>
      </c>
      <c r="U16" s="322">
        <f t="shared" si="0"/>
        <v>1</v>
      </c>
      <c r="V16" s="264">
        <f t="shared" si="1"/>
        <v>28</v>
      </c>
      <c r="W16" s="264">
        <f t="shared" si="2"/>
        <v>28</v>
      </c>
      <c r="X16" s="264">
        <f t="shared" si="3"/>
        <v>0</v>
      </c>
      <c r="Y16" s="263"/>
      <c r="Z16" s="263"/>
      <c r="AA16" s="263"/>
    </row>
    <row r="17" spans="1:27" s="5" customFormat="1" ht="20.100000000000001" customHeight="1">
      <c r="A17" s="320">
        <v>7</v>
      </c>
      <c r="B17" s="314" t="s">
        <v>414</v>
      </c>
      <c r="C17" s="289">
        <v>5</v>
      </c>
      <c r="D17" s="289">
        <v>55</v>
      </c>
      <c r="E17" s="289">
        <v>40</v>
      </c>
      <c r="F17" s="289">
        <v>15</v>
      </c>
      <c r="G17" s="289">
        <v>2</v>
      </c>
      <c r="H17" s="289">
        <v>0</v>
      </c>
      <c r="I17" s="321">
        <v>53</v>
      </c>
      <c r="J17" s="321">
        <v>27</v>
      </c>
      <c r="K17" s="321">
        <v>14</v>
      </c>
      <c r="L17" s="289">
        <v>14</v>
      </c>
      <c r="M17" s="289">
        <v>0</v>
      </c>
      <c r="N17" s="289">
        <v>13</v>
      </c>
      <c r="O17" s="289">
        <v>0</v>
      </c>
      <c r="P17" s="289">
        <v>0</v>
      </c>
      <c r="Q17" s="289">
        <v>26</v>
      </c>
      <c r="R17" s="289">
        <v>0</v>
      </c>
      <c r="S17" s="289">
        <v>0</v>
      </c>
      <c r="T17" s="321">
        <v>39</v>
      </c>
      <c r="U17" s="322">
        <f t="shared" si="0"/>
        <v>0.51851851851851849</v>
      </c>
      <c r="V17" s="264">
        <f t="shared" si="1"/>
        <v>5</v>
      </c>
      <c r="W17" s="264">
        <f t="shared" si="2"/>
        <v>5</v>
      </c>
      <c r="X17" s="264">
        <f t="shared" si="3"/>
        <v>0</v>
      </c>
      <c r="Y17" s="263"/>
      <c r="Z17" s="263"/>
      <c r="AA17" s="263"/>
    </row>
    <row r="18" spans="1:27" s="5" customFormat="1" ht="20.100000000000001" customHeight="1">
      <c r="A18" s="320">
        <v>8</v>
      </c>
      <c r="B18" s="314" t="s">
        <v>415</v>
      </c>
      <c r="C18" s="289">
        <v>3</v>
      </c>
      <c r="D18" s="289">
        <v>5</v>
      </c>
      <c r="E18" s="289">
        <v>3</v>
      </c>
      <c r="F18" s="289">
        <v>2</v>
      </c>
      <c r="G18" s="289">
        <v>0</v>
      </c>
      <c r="H18" s="289">
        <v>0</v>
      </c>
      <c r="I18" s="321">
        <v>5</v>
      </c>
      <c r="J18" s="321">
        <v>3</v>
      </c>
      <c r="K18" s="321">
        <v>2</v>
      </c>
      <c r="L18" s="289">
        <v>2</v>
      </c>
      <c r="M18" s="289">
        <v>0</v>
      </c>
      <c r="N18" s="289">
        <v>1</v>
      </c>
      <c r="O18" s="289">
        <v>0</v>
      </c>
      <c r="P18" s="289">
        <v>0</v>
      </c>
      <c r="Q18" s="289">
        <v>2</v>
      </c>
      <c r="R18" s="289">
        <v>0</v>
      </c>
      <c r="S18" s="289">
        <v>0</v>
      </c>
      <c r="T18" s="321">
        <v>3</v>
      </c>
      <c r="U18" s="322">
        <f t="shared" si="0"/>
        <v>0.66666666666666663</v>
      </c>
      <c r="V18" s="264">
        <f t="shared" si="1"/>
        <v>53</v>
      </c>
      <c r="W18" s="264">
        <f t="shared" si="2"/>
        <v>53</v>
      </c>
      <c r="X18" s="264">
        <f t="shared" si="3"/>
        <v>0</v>
      </c>
      <c r="Y18" s="263"/>
      <c r="Z18" s="263"/>
      <c r="AA18" s="263"/>
    </row>
    <row r="19" spans="1:27" s="5" customFormat="1" ht="20.100000000000001" customHeight="1">
      <c r="A19" s="320">
        <v>9</v>
      </c>
      <c r="B19" s="314" t="s">
        <v>416</v>
      </c>
      <c r="C19" s="289">
        <v>5</v>
      </c>
      <c r="D19" s="289">
        <v>26</v>
      </c>
      <c r="E19" s="289">
        <v>7</v>
      </c>
      <c r="F19" s="289">
        <v>19</v>
      </c>
      <c r="G19" s="289">
        <v>4</v>
      </c>
      <c r="H19" s="289">
        <v>0</v>
      </c>
      <c r="I19" s="321">
        <v>22</v>
      </c>
      <c r="J19" s="321">
        <v>18</v>
      </c>
      <c r="K19" s="321">
        <v>10</v>
      </c>
      <c r="L19" s="289">
        <v>10</v>
      </c>
      <c r="M19" s="289">
        <v>0</v>
      </c>
      <c r="N19" s="289">
        <v>8</v>
      </c>
      <c r="O19" s="289">
        <v>0</v>
      </c>
      <c r="P19" s="289">
        <v>0</v>
      </c>
      <c r="Q19" s="289">
        <v>4</v>
      </c>
      <c r="R19" s="289">
        <v>0</v>
      </c>
      <c r="S19" s="289">
        <v>0</v>
      </c>
      <c r="T19" s="321">
        <v>12</v>
      </c>
      <c r="U19" s="322">
        <f t="shared" si="0"/>
        <v>0.55555555555555558</v>
      </c>
      <c r="V19" s="264">
        <f t="shared" si="1"/>
        <v>5</v>
      </c>
      <c r="W19" s="264">
        <f t="shared" si="2"/>
        <v>5</v>
      </c>
      <c r="X19" s="264">
        <f t="shared" si="3"/>
        <v>0</v>
      </c>
      <c r="Y19" s="263"/>
      <c r="Z19" s="263"/>
      <c r="AA19" s="263"/>
    </row>
    <row r="20" spans="1:27" s="349" customFormat="1" ht="20.100000000000001" customHeight="1">
      <c r="A20" s="652" t="s">
        <v>1</v>
      </c>
      <c r="B20" s="654" t="s">
        <v>331</v>
      </c>
      <c r="C20" s="650">
        <v>823</v>
      </c>
      <c r="D20" s="650">
        <v>3023</v>
      </c>
      <c r="E20" s="650">
        <v>1123</v>
      </c>
      <c r="F20" s="650">
        <v>1900</v>
      </c>
      <c r="G20" s="650">
        <v>33</v>
      </c>
      <c r="H20" s="650">
        <v>0</v>
      </c>
      <c r="I20" s="650">
        <v>2990</v>
      </c>
      <c r="J20" s="650">
        <v>2465</v>
      </c>
      <c r="K20" s="650">
        <v>1336</v>
      </c>
      <c r="L20" s="650">
        <v>1317</v>
      </c>
      <c r="M20" s="650">
        <v>19</v>
      </c>
      <c r="N20" s="650">
        <v>1120</v>
      </c>
      <c r="O20" s="650">
        <v>9</v>
      </c>
      <c r="P20" s="650">
        <v>0</v>
      </c>
      <c r="Q20" s="650">
        <v>524</v>
      </c>
      <c r="R20" s="650">
        <v>1</v>
      </c>
      <c r="S20" s="650">
        <v>0</v>
      </c>
      <c r="T20" s="650">
        <v>1654</v>
      </c>
      <c r="U20" s="651">
        <f t="shared" si="0"/>
        <v>0.54198782961460445</v>
      </c>
      <c r="V20" s="351" t="e">
        <f>#REF!-#REF!-#REF!</f>
        <v>#REF!</v>
      </c>
      <c r="W20" s="351" t="e">
        <f>#REF!+#REF!+#REF!+#REF!</f>
        <v>#REF!</v>
      </c>
      <c r="X20" s="351" t="e">
        <f t="shared" si="3"/>
        <v>#REF!</v>
      </c>
      <c r="Y20" s="352"/>
      <c r="Z20" s="352"/>
      <c r="AA20" s="352"/>
    </row>
    <row r="21" spans="1:27" s="349" customFormat="1" ht="20.100000000000001" customHeight="1">
      <c r="A21" s="652" t="s">
        <v>13</v>
      </c>
      <c r="B21" s="654" t="s">
        <v>332</v>
      </c>
      <c r="C21" s="650">
        <v>297</v>
      </c>
      <c r="D21" s="650">
        <v>1180</v>
      </c>
      <c r="E21" s="650">
        <v>545</v>
      </c>
      <c r="F21" s="650">
        <v>635</v>
      </c>
      <c r="G21" s="650">
        <v>17</v>
      </c>
      <c r="H21" s="650">
        <v>0</v>
      </c>
      <c r="I21" s="650">
        <v>1163</v>
      </c>
      <c r="J21" s="650">
        <v>904</v>
      </c>
      <c r="K21" s="650">
        <v>420</v>
      </c>
      <c r="L21" s="650">
        <v>412</v>
      </c>
      <c r="M21" s="650">
        <v>8</v>
      </c>
      <c r="N21" s="650">
        <v>477</v>
      </c>
      <c r="O21" s="650">
        <v>7</v>
      </c>
      <c r="P21" s="650">
        <v>0</v>
      </c>
      <c r="Q21" s="650">
        <v>259</v>
      </c>
      <c r="R21" s="650">
        <v>0</v>
      </c>
      <c r="S21" s="650">
        <v>0</v>
      </c>
      <c r="T21" s="650">
        <v>743</v>
      </c>
      <c r="U21" s="638">
        <f t="shared" si="0"/>
        <v>0.46460176991150443</v>
      </c>
      <c r="V21" s="351">
        <f t="shared" si="1"/>
        <v>2990</v>
      </c>
      <c r="W21" s="351">
        <f t="shared" si="2"/>
        <v>2990</v>
      </c>
      <c r="X21" s="351">
        <f t="shared" si="3"/>
        <v>0</v>
      </c>
      <c r="Y21" s="351">
        <f>'[2]04'!$Y$10+'[2]04'!$AB$10</f>
        <v>251</v>
      </c>
      <c r="Z21" s="351">
        <f>Y21+Q21</f>
        <v>510</v>
      </c>
      <c r="AA21" s="351">
        <f>T21+Y21</f>
        <v>994</v>
      </c>
    </row>
    <row r="22" spans="1:27" s="5" customFormat="1" ht="20.100000000000001" customHeight="1">
      <c r="A22" s="313" t="s">
        <v>15</v>
      </c>
      <c r="B22" s="314" t="s">
        <v>417</v>
      </c>
      <c r="C22" s="289">
        <v>22</v>
      </c>
      <c r="D22" s="289">
        <v>29</v>
      </c>
      <c r="E22" s="289">
        <v>0</v>
      </c>
      <c r="F22" s="289">
        <v>29</v>
      </c>
      <c r="G22" s="289">
        <v>1</v>
      </c>
      <c r="H22" s="289">
        <v>0</v>
      </c>
      <c r="I22" s="321">
        <v>28</v>
      </c>
      <c r="J22" s="321">
        <v>28</v>
      </c>
      <c r="K22" s="321">
        <v>27</v>
      </c>
      <c r="L22" s="289">
        <v>27</v>
      </c>
      <c r="M22" s="289">
        <v>0</v>
      </c>
      <c r="N22" s="289">
        <v>1</v>
      </c>
      <c r="O22" s="289">
        <v>0</v>
      </c>
      <c r="P22" s="289">
        <v>0</v>
      </c>
      <c r="Q22" s="289">
        <v>0</v>
      </c>
      <c r="R22" s="289">
        <v>0</v>
      </c>
      <c r="S22" s="289">
        <v>0</v>
      </c>
      <c r="T22" s="321">
        <v>1</v>
      </c>
      <c r="U22" s="322">
        <f t="shared" si="0"/>
        <v>0.9642857142857143</v>
      </c>
      <c r="V22" s="264"/>
      <c r="W22" s="264"/>
      <c r="X22" s="264"/>
      <c r="Y22" s="267"/>
      <c r="Z22" s="267"/>
      <c r="AA22" s="267"/>
    </row>
    <row r="23" spans="1:27" s="5" customFormat="1" ht="20.100000000000001" customHeight="1">
      <c r="A23" s="213" t="s">
        <v>15</v>
      </c>
      <c r="B23" s="298" t="s">
        <v>418</v>
      </c>
      <c r="C23" s="289">
        <v>25</v>
      </c>
      <c r="D23" s="289">
        <v>237</v>
      </c>
      <c r="E23" s="289">
        <v>109</v>
      </c>
      <c r="F23" s="289">
        <v>128</v>
      </c>
      <c r="G23" s="289">
        <v>2</v>
      </c>
      <c r="H23" s="289">
        <v>0</v>
      </c>
      <c r="I23" s="321">
        <v>235</v>
      </c>
      <c r="J23" s="321">
        <v>193</v>
      </c>
      <c r="K23" s="321">
        <v>96</v>
      </c>
      <c r="L23" s="289">
        <v>93</v>
      </c>
      <c r="M23" s="289">
        <v>3</v>
      </c>
      <c r="N23" s="289">
        <v>97</v>
      </c>
      <c r="O23" s="289">
        <v>0</v>
      </c>
      <c r="P23" s="289">
        <v>0</v>
      </c>
      <c r="Q23" s="289">
        <v>42</v>
      </c>
      <c r="R23" s="289">
        <v>0</v>
      </c>
      <c r="S23" s="289">
        <v>0</v>
      </c>
      <c r="T23" s="321">
        <v>139</v>
      </c>
      <c r="U23" s="322">
        <f t="shared" si="0"/>
        <v>0.49740932642487046</v>
      </c>
      <c r="V23" s="264">
        <f>D21-G21-H21</f>
        <v>1163</v>
      </c>
      <c r="W23" s="264">
        <f>J21+Q21+R21+S21</f>
        <v>1163</v>
      </c>
      <c r="X23" s="264">
        <f t="shared" si="3"/>
        <v>0</v>
      </c>
      <c r="Y23" s="263"/>
      <c r="Z23" s="263"/>
      <c r="AA23" s="263"/>
    </row>
    <row r="24" spans="1:27" s="5" customFormat="1" ht="20.100000000000001" customHeight="1">
      <c r="A24" s="213" t="s">
        <v>16</v>
      </c>
      <c r="B24" s="298" t="s">
        <v>419</v>
      </c>
      <c r="C24" s="289">
        <v>54</v>
      </c>
      <c r="D24" s="289">
        <v>230</v>
      </c>
      <c r="E24" s="289">
        <v>105</v>
      </c>
      <c r="F24" s="289">
        <v>125</v>
      </c>
      <c r="G24" s="289">
        <v>0</v>
      </c>
      <c r="H24" s="289">
        <v>0</v>
      </c>
      <c r="I24" s="321">
        <v>230</v>
      </c>
      <c r="J24" s="321">
        <v>171</v>
      </c>
      <c r="K24" s="321">
        <v>93</v>
      </c>
      <c r="L24" s="289">
        <v>92</v>
      </c>
      <c r="M24" s="289">
        <v>1</v>
      </c>
      <c r="N24" s="289">
        <v>77</v>
      </c>
      <c r="O24" s="289">
        <v>1</v>
      </c>
      <c r="P24" s="289">
        <v>0</v>
      </c>
      <c r="Q24" s="289">
        <v>59</v>
      </c>
      <c r="R24" s="289">
        <v>0</v>
      </c>
      <c r="S24" s="289">
        <v>0</v>
      </c>
      <c r="T24" s="321">
        <v>137</v>
      </c>
      <c r="U24" s="322">
        <f t="shared" si="0"/>
        <v>0.54385964912280704</v>
      </c>
      <c r="V24" s="264">
        <f t="shared" si="1"/>
        <v>235</v>
      </c>
      <c r="W24" s="264">
        <f t="shared" si="2"/>
        <v>235</v>
      </c>
      <c r="X24" s="264">
        <f t="shared" si="3"/>
        <v>0</v>
      </c>
      <c r="Y24" s="263"/>
      <c r="Z24" s="263"/>
      <c r="AA24" s="263"/>
    </row>
    <row r="25" spans="1:27" s="5" customFormat="1" ht="20.100000000000001" customHeight="1">
      <c r="A25" s="213" t="s">
        <v>41</v>
      </c>
      <c r="B25" s="298" t="s">
        <v>420</v>
      </c>
      <c r="C25" s="289">
        <v>51</v>
      </c>
      <c r="D25" s="289">
        <v>142</v>
      </c>
      <c r="E25" s="289">
        <v>60</v>
      </c>
      <c r="F25" s="289">
        <v>82</v>
      </c>
      <c r="G25" s="289">
        <v>7</v>
      </c>
      <c r="H25" s="289">
        <v>0</v>
      </c>
      <c r="I25" s="321">
        <v>135</v>
      </c>
      <c r="J25" s="321">
        <v>112</v>
      </c>
      <c r="K25" s="321">
        <v>46</v>
      </c>
      <c r="L25" s="289">
        <v>45</v>
      </c>
      <c r="M25" s="289">
        <v>1</v>
      </c>
      <c r="N25" s="289">
        <v>63</v>
      </c>
      <c r="O25" s="289">
        <v>3</v>
      </c>
      <c r="P25" s="289">
        <v>0</v>
      </c>
      <c r="Q25" s="289">
        <v>23</v>
      </c>
      <c r="R25" s="289">
        <v>0</v>
      </c>
      <c r="S25" s="289">
        <v>0</v>
      </c>
      <c r="T25" s="321">
        <v>89</v>
      </c>
      <c r="U25" s="322">
        <f t="shared" si="0"/>
        <v>0.4107142857142857</v>
      </c>
      <c r="V25" s="264">
        <f t="shared" si="1"/>
        <v>230</v>
      </c>
      <c r="W25" s="264">
        <f t="shared" si="2"/>
        <v>230</v>
      </c>
      <c r="X25" s="264">
        <f t="shared" si="3"/>
        <v>0</v>
      </c>
      <c r="Y25" s="263"/>
      <c r="Z25" s="263"/>
      <c r="AA25" s="263"/>
    </row>
    <row r="26" spans="1:27" s="5" customFormat="1" ht="20.100000000000001" customHeight="1">
      <c r="A26" s="213" t="s">
        <v>43</v>
      </c>
      <c r="B26" s="298" t="s">
        <v>421</v>
      </c>
      <c r="C26" s="289">
        <v>65</v>
      </c>
      <c r="D26" s="289">
        <v>208</v>
      </c>
      <c r="E26" s="289">
        <v>126</v>
      </c>
      <c r="F26" s="289">
        <v>82</v>
      </c>
      <c r="G26" s="289">
        <v>2</v>
      </c>
      <c r="H26" s="289">
        <v>0</v>
      </c>
      <c r="I26" s="321">
        <v>206</v>
      </c>
      <c r="J26" s="321">
        <v>138</v>
      </c>
      <c r="K26" s="321">
        <v>41</v>
      </c>
      <c r="L26" s="289">
        <v>40</v>
      </c>
      <c r="M26" s="289">
        <v>1</v>
      </c>
      <c r="N26" s="289">
        <v>97</v>
      </c>
      <c r="O26" s="289">
        <v>0</v>
      </c>
      <c r="P26" s="289">
        <v>0</v>
      </c>
      <c r="Q26" s="289">
        <v>68</v>
      </c>
      <c r="R26" s="289">
        <v>0</v>
      </c>
      <c r="S26" s="289">
        <v>0</v>
      </c>
      <c r="T26" s="321">
        <v>165</v>
      </c>
      <c r="U26" s="322">
        <f t="shared" si="0"/>
        <v>0.29710144927536231</v>
      </c>
      <c r="V26" s="264">
        <f t="shared" si="1"/>
        <v>135</v>
      </c>
      <c r="W26" s="264">
        <f t="shared" si="2"/>
        <v>135</v>
      </c>
      <c r="X26" s="264">
        <f t="shared" si="3"/>
        <v>0</v>
      </c>
      <c r="Y26" s="263"/>
      <c r="Z26" s="263"/>
      <c r="AA26" s="263"/>
    </row>
    <row r="27" spans="1:27" s="5" customFormat="1" ht="20.100000000000001" customHeight="1">
      <c r="A27" s="213" t="s">
        <v>44</v>
      </c>
      <c r="B27" s="298" t="s">
        <v>422</v>
      </c>
      <c r="C27" s="289">
        <v>43</v>
      </c>
      <c r="D27" s="289">
        <v>172</v>
      </c>
      <c r="E27" s="289">
        <v>68</v>
      </c>
      <c r="F27" s="289">
        <v>104</v>
      </c>
      <c r="G27" s="289">
        <v>3</v>
      </c>
      <c r="H27" s="289">
        <v>0</v>
      </c>
      <c r="I27" s="321">
        <v>169</v>
      </c>
      <c r="J27" s="321">
        <v>142</v>
      </c>
      <c r="K27" s="321">
        <v>69</v>
      </c>
      <c r="L27" s="289">
        <v>68</v>
      </c>
      <c r="M27" s="289">
        <v>1</v>
      </c>
      <c r="N27" s="289">
        <v>72</v>
      </c>
      <c r="O27" s="289">
        <v>1</v>
      </c>
      <c r="P27" s="289">
        <v>0</v>
      </c>
      <c r="Q27" s="289">
        <v>27</v>
      </c>
      <c r="R27" s="289">
        <v>0</v>
      </c>
      <c r="S27" s="289">
        <v>0</v>
      </c>
      <c r="T27" s="321">
        <v>100</v>
      </c>
      <c r="U27" s="322">
        <f t="shared" si="0"/>
        <v>0.4859154929577465</v>
      </c>
      <c r="V27" s="264">
        <f t="shared" si="1"/>
        <v>206</v>
      </c>
      <c r="W27" s="264">
        <f t="shared" si="2"/>
        <v>206</v>
      </c>
      <c r="X27" s="264">
        <f t="shared" si="3"/>
        <v>0</v>
      </c>
      <c r="Y27" s="263"/>
      <c r="Z27" s="263"/>
      <c r="AA27" s="263"/>
    </row>
    <row r="28" spans="1:27" s="5" customFormat="1" ht="20.100000000000001" customHeight="1">
      <c r="A28" s="213" t="s">
        <v>77</v>
      </c>
      <c r="B28" s="298" t="s">
        <v>423</v>
      </c>
      <c r="C28" s="289">
        <v>37</v>
      </c>
      <c r="D28" s="289">
        <v>162</v>
      </c>
      <c r="E28" s="289">
        <v>77</v>
      </c>
      <c r="F28" s="289">
        <v>85</v>
      </c>
      <c r="G28" s="289">
        <v>2</v>
      </c>
      <c r="H28" s="289">
        <v>0</v>
      </c>
      <c r="I28" s="321">
        <v>160</v>
      </c>
      <c r="J28" s="321">
        <v>120</v>
      </c>
      <c r="K28" s="321">
        <v>48</v>
      </c>
      <c r="L28" s="289">
        <v>47</v>
      </c>
      <c r="M28" s="289">
        <v>1</v>
      </c>
      <c r="N28" s="289">
        <v>70</v>
      </c>
      <c r="O28" s="289">
        <v>2</v>
      </c>
      <c r="P28" s="289">
        <v>0</v>
      </c>
      <c r="Q28" s="289">
        <v>40</v>
      </c>
      <c r="R28" s="289">
        <v>0</v>
      </c>
      <c r="S28" s="289">
        <v>0</v>
      </c>
      <c r="T28" s="321">
        <v>112</v>
      </c>
      <c r="U28" s="322">
        <f t="shared" si="0"/>
        <v>0.4</v>
      </c>
      <c r="V28" s="264">
        <f t="shared" si="1"/>
        <v>169</v>
      </c>
      <c r="W28" s="264">
        <f t="shared" si="2"/>
        <v>169</v>
      </c>
      <c r="X28" s="264">
        <f t="shared" si="3"/>
        <v>0</v>
      </c>
      <c r="Y28" s="263"/>
      <c r="Z28" s="263"/>
      <c r="AA28" s="263"/>
    </row>
    <row r="29" spans="1:27" s="5" customFormat="1" ht="20.100000000000001" customHeight="1">
      <c r="A29" s="213" t="s">
        <v>80</v>
      </c>
      <c r="B29" s="298" t="s">
        <v>424</v>
      </c>
      <c r="C29" s="289">
        <v>0</v>
      </c>
      <c r="D29" s="289">
        <v>0</v>
      </c>
      <c r="E29" s="289">
        <v>0</v>
      </c>
      <c r="F29" s="289">
        <v>0</v>
      </c>
      <c r="G29" s="289">
        <v>0</v>
      </c>
      <c r="H29" s="289">
        <v>0</v>
      </c>
      <c r="I29" s="321">
        <v>0</v>
      </c>
      <c r="J29" s="321">
        <v>0</v>
      </c>
      <c r="K29" s="321">
        <v>0</v>
      </c>
      <c r="L29" s="289">
        <v>0</v>
      </c>
      <c r="M29" s="289">
        <v>0</v>
      </c>
      <c r="N29" s="289">
        <v>0</v>
      </c>
      <c r="O29" s="289">
        <v>0</v>
      </c>
      <c r="P29" s="289">
        <v>0</v>
      </c>
      <c r="Q29" s="289">
        <v>0</v>
      </c>
      <c r="R29" s="289">
        <v>0</v>
      </c>
      <c r="S29" s="289">
        <v>0</v>
      </c>
      <c r="T29" s="321">
        <v>0</v>
      </c>
      <c r="U29" s="322" t="str">
        <f t="shared" si="0"/>
        <v/>
      </c>
      <c r="V29" s="264"/>
      <c r="W29" s="264"/>
      <c r="X29" s="264"/>
      <c r="Y29" s="263"/>
      <c r="Z29" s="263"/>
      <c r="AA29" s="263"/>
    </row>
    <row r="30" spans="1:27" s="338" customFormat="1" ht="20.100000000000001" customHeight="1">
      <c r="A30" s="652" t="s">
        <v>14</v>
      </c>
      <c r="B30" s="654" t="s">
        <v>333</v>
      </c>
      <c r="C30" s="650">
        <v>131</v>
      </c>
      <c r="D30" s="650">
        <v>513</v>
      </c>
      <c r="E30" s="650">
        <v>192</v>
      </c>
      <c r="F30" s="650">
        <v>321</v>
      </c>
      <c r="G30" s="650">
        <v>7</v>
      </c>
      <c r="H30" s="650">
        <v>0</v>
      </c>
      <c r="I30" s="650">
        <v>506</v>
      </c>
      <c r="J30" s="650">
        <v>423</v>
      </c>
      <c r="K30" s="650">
        <v>215</v>
      </c>
      <c r="L30" s="650">
        <v>214</v>
      </c>
      <c r="M30" s="650">
        <v>1</v>
      </c>
      <c r="N30" s="650">
        <v>207</v>
      </c>
      <c r="O30" s="650">
        <v>1</v>
      </c>
      <c r="P30" s="650">
        <v>0</v>
      </c>
      <c r="Q30" s="650">
        <v>82</v>
      </c>
      <c r="R30" s="650">
        <v>1</v>
      </c>
      <c r="S30" s="650">
        <v>0</v>
      </c>
      <c r="T30" s="650">
        <v>291</v>
      </c>
      <c r="U30" s="638">
        <f t="shared" si="0"/>
        <v>0.50827423167848695</v>
      </c>
      <c r="V30" s="339" t="e">
        <f>#REF!-#REF!-#REF!</f>
        <v>#REF!</v>
      </c>
      <c r="W30" s="339" t="e">
        <f>#REF!+#REF!+#REF!+#REF!</f>
        <v>#REF!</v>
      </c>
      <c r="X30" s="339" t="e">
        <f t="shared" si="3"/>
        <v>#REF!</v>
      </c>
      <c r="Y30" s="339">
        <f>'[3]04'!$Y$10+'[3]04'!$AB$10</f>
        <v>135</v>
      </c>
      <c r="Z30" s="339">
        <f>Q30+Y30</f>
        <v>217</v>
      </c>
      <c r="AA30" s="339">
        <f>T30+Y30</f>
        <v>426</v>
      </c>
    </row>
    <row r="31" spans="1:27" s="5" customFormat="1" ht="20.100000000000001" customHeight="1">
      <c r="A31" s="313" t="s">
        <v>17</v>
      </c>
      <c r="B31" s="298" t="s">
        <v>425</v>
      </c>
      <c r="C31" s="289">
        <v>22</v>
      </c>
      <c r="D31" s="289">
        <v>49</v>
      </c>
      <c r="E31" s="289">
        <v>6</v>
      </c>
      <c r="F31" s="289">
        <v>43</v>
      </c>
      <c r="G31" s="289">
        <v>3</v>
      </c>
      <c r="H31" s="289">
        <v>0</v>
      </c>
      <c r="I31" s="321">
        <v>46</v>
      </c>
      <c r="J31" s="321">
        <v>45</v>
      </c>
      <c r="K31" s="321">
        <v>37</v>
      </c>
      <c r="L31" s="289">
        <v>37</v>
      </c>
      <c r="M31" s="289">
        <v>0</v>
      </c>
      <c r="N31" s="289">
        <v>8</v>
      </c>
      <c r="O31" s="289">
        <v>0</v>
      </c>
      <c r="P31" s="289">
        <v>0</v>
      </c>
      <c r="Q31" s="289">
        <v>1</v>
      </c>
      <c r="R31" s="289">
        <v>0</v>
      </c>
      <c r="S31" s="289">
        <v>0</v>
      </c>
      <c r="T31" s="321">
        <v>9</v>
      </c>
      <c r="U31" s="322">
        <f t="shared" si="0"/>
        <v>0.82222222222222219</v>
      </c>
      <c r="V31" s="264"/>
      <c r="W31" s="264"/>
      <c r="X31" s="264"/>
      <c r="Y31" s="267"/>
      <c r="Z31" s="267"/>
      <c r="AA31" s="267"/>
    </row>
    <row r="32" spans="1:27" s="5" customFormat="1" ht="20.100000000000001" customHeight="1">
      <c r="A32" s="313" t="s">
        <v>18</v>
      </c>
      <c r="B32" s="298" t="s">
        <v>426</v>
      </c>
      <c r="C32" s="289">
        <v>19</v>
      </c>
      <c r="D32" s="289">
        <v>77</v>
      </c>
      <c r="E32" s="289">
        <v>29</v>
      </c>
      <c r="F32" s="289">
        <v>48</v>
      </c>
      <c r="G32" s="289">
        <v>0</v>
      </c>
      <c r="H32" s="289">
        <v>0</v>
      </c>
      <c r="I32" s="321">
        <v>77</v>
      </c>
      <c r="J32" s="321">
        <v>59</v>
      </c>
      <c r="K32" s="321">
        <v>37</v>
      </c>
      <c r="L32" s="289">
        <v>37</v>
      </c>
      <c r="M32" s="289">
        <v>0</v>
      </c>
      <c r="N32" s="289">
        <v>22</v>
      </c>
      <c r="O32" s="289">
        <v>0</v>
      </c>
      <c r="P32" s="289">
        <v>0</v>
      </c>
      <c r="Q32" s="289">
        <v>18</v>
      </c>
      <c r="R32" s="289">
        <v>0</v>
      </c>
      <c r="S32" s="289">
        <v>0</v>
      </c>
      <c r="T32" s="321">
        <v>40</v>
      </c>
      <c r="U32" s="322">
        <f t="shared" si="0"/>
        <v>0.6271186440677966</v>
      </c>
      <c r="V32" s="264">
        <f>D30-G30-H30</f>
        <v>506</v>
      </c>
      <c r="W32" s="264">
        <f>J30+Q30+R30+S30</f>
        <v>506</v>
      </c>
      <c r="X32" s="264">
        <f t="shared" si="3"/>
        <v>0</v>
      </c>
      <c r="Y32" s="263"/>
      <c r="Z32" s="263"/>
      <c r="AA32" s="263"/>
    </row>
    <row r="33" spans="1:27" s="5" customFormat="1" ht="20.100000000000001" customHeight="1">
      <c r="A33" s="313" t="s">
        <v>111</v>
      </c>
      <c r="B33" s="298" t="s">
        <v>427</v>
      </c>
      <c r="C33" s="289">
        <v>17</v>
      </c>
      <c r="D33" s="289">
        <v>114</v>
      </c>
      <c r="E33" s="289">
        <v>55</v>
      </c>
      <c r="F33" s="289">
        <v>59</v>
      </c>
      <c r="G33" s="289">
        <v>2</v>
      </c>
      <c r="H33" s="289">
        <v>0</v>
      </c>
      <c r="I33" s="321">
        <v>112</v>
      </c>
      <c r="J33" s="321">
        <v>99</v>
      </c>
      <c r="K33" s="321">
        <v>39</v>
      </c>
      <c r="L33" s="289">
        <v>39</v>
      </c>
      <c r="M33" s="289">
        <v>0</v>
      </c>
      <c r="N33" s="289">
        <v>59</v>
      </c>
      <c r="O33" s="289">
        <v>1</v>
      </c>
      <c r="P33" s="289">
        <v>0</v>
      </c>
      <c r="Q33" s="289">
        <v>12</v>
      </c>
      <c r="R33" s="289">
        <v>1</v>
      </c>
      <c r="S33" s="289">
        <v>0</v>
      </c>
      <c r="T33" s="321">
        <v>73</v>
      </c>
      <c r="U33" s="322">
        <f t="shared" si="0"/>
        <v>0.39393939393939392</v>
      </c>
      <c r="V33" s="264">
        <f t="shared" si="1"/>
        <v>77</v>
      </c>
      <c r="W33" s="264">
        <f t="shared" si="2"/>
        <v>77</v>
      </c>
      <c r="X33" s="264">
        <f t="shared" si="3"/>
        <v>0</v>
      </c>
      <c r="Y33" s="263"/>
      <c r="Z33" s="263"/>
      <c r="AA33" s="263"/>
    </row>
    <row r="34" spans="1:27" s="5" customFormat="1" ht="20.100000000000001" customHeight="1">
      <c r="A34" s="313" t="s">
        <v>345</v>
      </c>
      <c r="B34" s="298" t="s">
        <v>428</v>
      </c>
      <c r="C34" s="289">
        <v>23</v>
      </c>
      <c r="D34" s="289">
        <v>95</v>
      </c>
      <c r="E34" s="289">
        <v>41</v>
      </c>
      <c r="F34" s="289">
        <v>54</v>
      </c>
      <c r="G34" s="289">
        <v>1</v>
      </c>
      <c r="H34" s="289">
        <v>0</v>
      </c>
      <c r="I34" s="321">
        <v>94</v>
      </c>
      <c r="J34" s="321">
        <v>73</v>
      </c>
      <c r="K34" s="321">
        <v>36</v>
      </c>
      <c r="L34" s="289">
        <v>36</v>
      </c>
      <c r="M34" s="289">
        <v>0</v>
      </c>
      <c r="N34" s="289">
        <v>37</v>
      </c>
      <c r="O34" s="289">
        <v>0</v>
      </c>
      <c r="P34" s="289">
        <v>0</v>
      </c>
      <c r="Q34" s="289">
        <v>21</v>
      </c>
      <c r="R34" s="289">
        <v>0</v>
      </c>
      <c r="S34" s="289">
        <v>0</v>
      </c>
      <c r="T34" s="321">
        <v>58</v>
      </c>
      <c r="U34" s="322">
        <f t="shared" si="0"/>
        <v>0.49315068493150682</v>
      </c>
      <c r="V34" s="264">
        <f t="shared" si="1"/>
        <v>112</v>
      </c>
      <c r="W34" s="264">
        <f t="shared" si="2"/>
        <v>112</v>
      </c>
      <c r="X34" s="264">
        <f t="shared" si="3"/>
        <v>0</v>
      </c>
      <c r="Y34" s="263"/>
      <c r="Z34" s="263"/>
      <c r="AA34" s="263"/>
    </row>
    <row r="35" spans="1:27" s="5" customFormat="1" ht="20.100000000000001" customHeight="1">
      <c r="A35" s="313" t="s">
        <v>346</v>
      </c>
      <c r="B35" s="298" t="s">
        <v>429</v>
      </c>
      <c r="C35" s="289">
        <v>25</v>
      </c>
      <c r="D35" s="289">
        <v>99</v>
      </c>
      <c r="E35" s="289">
        <v>36</v>
      </c>
      <c r="F35" s="289">
        <v>63</v>
      </c>
      <c r="G35" s="289">
        <v>0</v>
      </c>
      <c r="H35" s="289">
        <v>0</v>
      </c>
      <c r="I35" s="321">
        <v>99</v>
      </c>
      <c r="J35" s="321">
        <v>82</v>
      </c>
      <c r="K35" s="321">
        <v>32</v>
      </c>
      <c r="L35" s="289">
        <v>31</v>
      </c>
      <c r="M35" s="289">
        <v>1</v>
      </c>
      <c r="N35" s="289">
        <v>50</v>
      </c>
      <c r="O35" s="289">
        <v>0</v>
      </c>
      <c r="P35" s="289">
        <v>0</v>
      </c>
      <c r="Q35" s="289">
        <v>17</v>
      </c>
      <c r="R35" s="289">
        <v>0</v>
      </c>
      <c r="S35" s="289">
        <v>0</v>
      </c>
      <c r="T35" s="321">
        <v>67</v>
      </c>
      <c r="U35" s="322">
        <f t="shared" si="0"/>
        <v>0.3902439024390244</v>
      </c>
      <c r="V35" s="264">
        <f t="shared" si="1"/>
        <v>94</v>
      </c>
      <c r="W35" s="264">
        <f t="shared" si="2"/>
        <v>94</v>
      </c>
      <c r="X35" s="264">
        <f t="shared" si="3"/>
        <v>0</v>
      </c>
      <c r="Y35" s="263"/>
      <c r="Z35" s="263"/>
      <c r="AA35" s="263"/>
    </row>
    <row r="36" spans="1:27" s="5" customFormat="1" ht="20.100000000000001" customHeight="1">
      <c r="A36" s="313" t="s">
        <v>347</v>
      </c>
      <c r="B36" s="298" t="s">
        <v>430</v>
      </c>
      <c r="C36" s="289">
        <v>25</v>
      </c>
      <c r="D36" s="289">
        <v>79</v>
      </c>
      <c r="E36" s="289">
        <v>25</v>
      </c>
      <c r="F36" s="289">
        <v>54</v>
      </c>
      <c r="G36" s="289">
        <v>1</v>
      </c>
      <c r="H36" s="289">
        <v>0</v>
      </c>
      <c r="I36" s="321">
        <v>78</v>
      </c>
      <c r="J36" s="321">
        <v>65</v>
      </c>
      <c r="K36" s="321">
        <v>34</v>
      </c>
      <c r="L36" s="289">
        <v>34</v>
      </c>
      <c r="M36" s="289">
        <v>0</v>
      </c>
      <c r="N36" s="289">
        <v>31</v>
      </c>
      <c r="O36" s="289">
        <v>0</v>
      </c>
      <c r="P36" s="289">
        <v>0</v>
      </c>
      <c r="Q36" s="289">
        <v>13</v>
      </c>
      <c r="R36" s="289">
        <v>0</v>
      </c>
      <c r="S36" s="289">
        <v>0</v>
      </c>
      <c r="T36" s="321">
        <v>44</v>
      </c>
      <c r="U36" s="322">
        <f t="shared" si="0"/>
        <v>0.52307692307692311</v>
      </c>
      <c r="V36" s="264"/>
      <c r="W36" s="264"/>
      <c r="X36" s="264"/>
      <c r="Y36" s="263"/>
      <c r="Z36" s="263"/>
      <c r="AA36" s="263"/>
    </row>
    <row r="37" spans="1:27" s="338" customFormat="1" ht="20.100000000000001" customHeight="1">
      <c r="A37" s="652" t="s">
        <v>19</v>
      </c>
      <c r="B37" s="654" t="s">
        <v>334</v>
      </c>
      <c r="C37" s="650">
        <v>93</v>
      </c>
      <c r="D37" s="650">
        <v>295</v>
      </c>
      <c r="E37" s="650">
        <v>84</v>
      </c>
      <c r="F37" s="650">
        <v>211</v>
      </c>
      <c r="G37" s="650">
        <v>0</v>
      </c>
      <c r="H37" s="650">
        <v>0</v>
      </c>
      <c r="I37" s="650">
        <v>295</v>
      </c>
      <c r="J37" s="650">
        <v>242</v>
      </c>
      <c r="K37" s="650">
        <v>173</v>
      </c>
      <c r="L37" s="650">
        <v>172</v>
      </c>
      <c r="M37" s="650">
        <v>1</v>
      </c>
      <c r="N37" s="650">
        <v>68</v>
      </c>
      <c r="O37" s="650">
        <v>1</v>
      </c>
      <c r="P37" s="650">
        <v>0</v>
      </c>
      <c r="Q37" s="650">
        <v>53</v>
      </c>
      <c r="R37" s="650">
        <v>0</v>
      </c>
      <c r="S37" s="650">
        <v>0</v>
      </c>
      <c r="T37" s="650">
        <v>122</v>
      </c>
      <c r="U37" s="651">
        <f t="shared" si="0"/>
        <v>0.71487603305785119</v>
      </c>
      <c r="V37" s="339" t="e">
        <f>#REF!-#REF!-#REF!</f>
        <v>#REF!</v>
      </c>
      <c r="W37" s="339" t="e">
        <f>#REF!+#REF!+#REF!+#REF!</f>
        <v>#REF!</v>
      </c>
      <c r="X37" s="339" t="e">
        <f t="shared" si="3"/>
        <v>#REF!</v>
      </c>
      <c r="Y37" s="339">
        <f>'[4]04'!$Y$10+'[4]04'!$AB$10</f>
        <v>0</v>
      </c>
      <c r="Z37" s="339">
        <f>Y37+Q37</f>
        <v>53</v>
      </c>
      <c r="AA37" s="339">
        <f>T37+Y37</f>
        <v>122</v>
      </c>
    </row>
    <row r="38" spans="1:27" s="5" customFormat="1" ht="20.100000000000001" customHeight="1">
      <c r="A38" s="213" t="s">
        <v>47</v>
      </c>
      <c r="B38" s="298" t="s">
        <v>431</v>
      </c>
      <c r="C38" s="298">
        <v>57</v>
      </c>
      <c r="D38" s="289">
        <v>123</v>
      </c>
      <c r="E38" s="289">
        <v>10</v>
      </c>
      <c r="F38" s="289">
        <v>113</v>
      </c>
      <c r="G38" s="289">
        <v>0</v>
      </c>
      <c r="H38" s="289">
        <v>0</v>
      </c>
      <c r="I38" s="321">
        <v>123</v>
      </c>
      <c r="J38" s="321">
        <v>118</v>
      </c>
      <c r="K38" s="321">
        <v>113</v>
      </c>
      <c r="L38" s="289">
        <v>113</v>
      </c>
      <c r="M38" s="289">
        <v>0</v>
      </c>
      <c r="N38" s="289">
        <v>5</v>
      </c>
      <c r="O38" s="289">
        <v>0</v>
      </c>
      <c r="P38" s="289">
        <v>0</v>
      </c>
      <c r="Q38" s="289">
        <v>5</v>
      </c>
      <c r="R38" s="289">
        <v>0</v>
      </c>
      <c r="S38" s="289">
        <v>0</v>
      </c>
      <c r="T38" s="321">
        <v>10</v>
      </c>
      <c r="U38" s="322">
        <f t="shared" si="0"/>
        <v>0.9576271186440678</v>
      </c>
      <c r="V38" s="322">
        <f t="shared" ref="V38" si="4">IF(K38&lt;&gt;0,L38/K38,"")</f>
        <v>1</v>
      </c>
      <c r="W38" s="322">
        <f t="shared" ref="W38" si="5">IF(L38&lt;&gt;0,M38/L38,"")</f>
        <v>0</v>
      </c>
      <c r="X38" s="322" t="str">
        <f t="shared" ref="X38" si="6">IF(M38&lt;&gt;0,N38/M38,"")</f>
        <v/>
      </c>
      <c r="Y38" s="322">
        <f t="shared" ref="Y38" si="7">IF(N38&lt;&gt;0,O38/N38,"")</f>
        <v>0</v>
      </c>
      <c r="Z38" s="322" t="str">
        <f t="shared" ref="Z38" si="8">IF(O38&lt;&gt;0,P38/O38,"")</f>
        <v/>
      </c>
      <c r="AA38" s="322" t="str">
        <f t="shared" ref="AA38" si="9">IF(P38&lt;&gt;0,Q38/P38,"")</f>
        <v/>
      </c>
    </row>
    <row r="39" spans="1:27" s="5" customFormat="1" ht="20.100000000000001" customHeight="1">
      <c r="A39" s="213" t="s">
        <v>48</v>
      </c>
      <c r="B39" s="298" t="s">
        <v>432</v>
      </c>
      <c r="C39" s="341">
        <v>36</v>
      </c>
      <c r="D39" s="341">
        <v>172</v>
      </c>
      <c r="E39" s="341">
        <v>74</v>
      </c>
      <c r="F39" s="341">
        <v>98</v>
      </c>
      <c r="G39" s="341">
        <v>0</v>
      </c>
      <c r="H39" s="341">
        <v>0</v>
      </c>
      <c r="I39" s="342">
        <v>172</v>
      </c>
      <c r="J39" s="342">
        <v>124</v>
      </c>
      <c r="K39" s="342">
        <v>60</v>
      </c>
      <c r="L39" s="343">
        <v>59</v>
      </c>
      <c r="M39" s="343">
        <v>1</v>
      </c>
      <c r="N39" s="343">
        <v>63</v>
      </c>
      <c r="O39" s="343">
        <v>1</v>
      </c>
      <c r="P39" s="343">
        <v>0</v>
      </c>
      <c r="Q39" s="343">
        <v>48</v>
      </c>
      <c r="R39" s="343">
        <v>0</v>
      </c>
      <c r="S39" s="343">
        <v>0</v>
      </c>
      <c r="T39" s="342">
        <v>112</v>
      </c>
      <c r="U39" s="322">
        <f t="shared" si="0"/>
        <v>0.4838709677419355</v>
      </c>
      <c r="V39" s="264"/>
      <c r="W39" s="264"/>
      <c r="X39" s="264"/>
      <c r="Y39" s="263"/>
      <c r="Z39" s="263"/>
      <c r="AA39" s="263"/>
    </row>
    <row r="40" spans="1:27" s="338" customFormat="1" ht="20.100000000000001" customHeight="1">
      <c r="A40" s="652" t="s">
        <v>22</v>
      </c>
      <c r="B40" s="654" t="s">
        <v>335</v>
      </c>
      <c r="C40" s="650">
        <v>124</v>
      </c>
      <c r="D40" s="650">
        <v>439</v>
      </c>
      <c r="E40" s="650">
        <v>149</v>
      </c>
      <c r="F40" s="650">
        <v>290</v>
      </c>
      <c r="G40" s="650">
        <v>2</v>
      </c>
      <c r="H40" s="650">
        <v>0</v>
      </c>
      <c r="I40" s="650">
        <v>437</v>
      </c>
      <c r="J40" s="650">
        <v>388</v>
      </c>
      <c r="K40" s="650">
        <v>191</v>
      </c>
      <c r="L40" s="650">
        <v>184</v>
      </c>
      <c r="M40" s="650">
        <v>7</v>
      </c>
      <c r="N40" s="650">
        <v>197</v>
      </c>
      <c r="O40" s="650">
        <v>0</v>
      </c>
      <c r="P40" s="650">
        <v>0</v>
      </c>
      <c r="Q40" s="650">
        <v>49</v>
      </c>
      <c r="R40" s="650">
        <v>0</v>
      </c>
      <c r="S40" s="650">
        <v>0</v>
      </c>
      <c r="T40" s="650">
        <v>246</v>
      </c>
      <c r="U40" s="651">
        <f t="shared" si="0"/>
        <v>0.49226804123711343</v>
      </c>
      <c r="V40" s="339">
        <f>D38-G38-H38</f>
        <v>123</v>
      </c>
      <c r="W40" s="339">
        <f>J38+Q38+R38+S38</f>
        <v>123</v>
      </c>
      <c r="X40" s="339">
        <f t="shared" si="3"/>
        <v>0</v>
      </c>
      <c r="Y40" s="339">
        <f>'[5]04'!$Y$10+'[5]04'!$AB$10</f>
        <v>0</v>
      </c>
      <c r="Z40" s="339">
        <f>Y40+Q40</f>
        <v>49</v>
      </c>
      <c r="AA40" s="339">
        <f>T40+Y40</f>
        <v>246</v>
      </c>
    </row>
    <row r="41" spans="1:27" s="5" customFormat="1" ht="20.100000000000001" customHeight="1">
      <c r="A41" s="313" t="s">
        <v>49</v>
      </c>
      <c r="B41" s="314" t="s">
        <v>433</v>
      </c>
      <c r="C41" s="314">
        <v>64</v>
      </c>
      <c r="D41" s="289">
        <v>133</v>
      </c>
      <c r="E41" s="289">
        <v>17</v>
      </c>
      <c r="F41" s="289">
        <v>116</v>
      </c>
      <c r="G41" s="289">
        <v>0</v>
      </c>
      <c r="H41" s="289">
        <v>0</v>
      </c>
      <c r="I41" s="321">
        <v>133</v>
      </c>
      <c r="J41" s="321">
        <v>133</v>
      </c>
      <c r="K41" s="321">
        <v>93</v>
      </c>
      <c r="L41" s="289">
        <v>92</v>
      </c>
      <c r="M41" s="289">
        <v>1</v>
      </c>
      <c r="N41" s="289">
        <v>40</v>
      </c>
      <c r="O41" s="289">
        <v>0</v>
      </c>
      <c r="P41" s="289">
        <v>0</v>
      </c>
      <c r="Q41" s="289">
        <v>0</v>
      </c>
      <c r="R41" s="289">
        <v>0</v>
      </c>
      <c r="S41" s="289">
        <v>0</v>
      </c>
      <c r="T41" s="321">
        <v>40</v>
      </c>
      <c r="U41" s="322">
        <f t="shared" si="0"/>
        <v>0.6992481203007519</v>
      </c>
      <c r="V41" s="264"/>
      <c r="W41" s="264"/>
      <c r="X41" s="264"/>
      <c r="Y41" s="267"/>
      <c r="Z41" s="267"/>
      <c r="AA41" s="267"/>
    </row>
    <row r="42" spans="1:27" s="5" customFormat="1" ht="20.100000000000001" customHeight="1">
      <c r="A42" s="313" t="s">
        <v>50</v>
      </c>
      <c r="B42" s="298" t="s">
        <v>434</v>
      </c>
      <c r="C42" s="289">
        <v>29</v>
      </c>
      <c r="D42" s="289">
        <v>136</v>
      </c>
      <c r="E42" s="289">
        <v>64</v>
      </c>
      <c r="F42" s="289">
        <v>72</v>
      </c>
      <c r="G42" s="289">
        <v>0</v>
      </c>
      <c r="H42" s="289">
        <v>0</v>
      </c>
      <c r="I42" s="321">
        <v>136</v>
      </c>
      <c r="J42" s="321">
        <v>106</v>
      </c>
      <c r="K42" s="321">
        <v>43</v>
      </c>
      <c r="L42" s="289">
        <v>38</v>
      </c>
      <c r="M42" s="289">
        <v>5</v>
      </c>
      <c r="N42" s="289">
        <v>63</v>
      </c>
      <c r="O42" s="289">
        <v>0</v>
      </c>
      <c r="P42" s="289">
        <v>0</v>
      </c>
      <c r="Q42" s="289">
        <v>30</v>
      </c>
      <c r="R42" s="289">
        <v>0</v>
      </c>
      <c r="S42" s="289">
        <v>0</v>
      </c>
      <c r="T42" s="321">
        <v>93</v>
      </c>
      <c r="U42" s="322">
        <f t="shared" si="0"/>
        <v>0.40566037735849059</v>
      </c>
      <c r="V42" s="264">
        <f>D40-G40-H40</f>
        <v>437</v>
      </c>
      <c r="W42" s="264">
        <f>J40+Q40+R40+S40</f>
        <v>437</v>
      </c>
      <c r="X42" s="264">
        <f t="shared" si="3"/>
        <v>0</v>
      </c>
      <c r="Y42" s="263"/>
      <c r="Z42" s="263"/>
      <c r="AA42" s="263"/>
    </row>
    <row r="43" spans="1:27" s="5" customFormat="1" ht="20.100000000000001" customHeight="1">
      <c r="A43" s="313" t="s">
        <v>348</v>
      </c>
      <c r="B43" s="298" t="s">
        <v>435</v>
      </c>
      <c r="C43" s="289">
        <v>31</v>
      </c>
      <c r="D43" s="289">
        <v>170</v>
      </c>
      <c r="E43" s="289">
        <v>68</v>
      </c>
      <c r="F43" s="289">
        <v>102</v>
      </c>
      <c r="G43" s="289">
        <v>2</v>
      </c>
      <c r="H43" s="289">
        <v>0</v>
      </c>
      <c r="I43" s="321">
        <v>168</v>
      </c>
      <c r="J43" s="321">
        <v>149</v>
      </c>
      <c r="K43" s="321">
        <v>55</v>
      </c>
      <c r="L43" s="289">
        <v>54</v>
      </c>
      <c r="M43" s="289">
        <v>1</v>
      </c>
      <c r="N43" s="289">
        <v>94</v>
      </c>
      <c r="O43" s="289">
        <v>0</v>
      </c>
      <c r="P43" s="289">
        <v>0</v>
      </c>
      <c r="Q43" s="289">
        <v>19</v>
      </c>
      <c r="R43" s="289">
        <v>0</v>
      </c>
      <c r="S43" s="289">
        <v>0</v>
      </c>
      <c r="T43" s="321">
        <v>113</v>
      </c>
      <c r="U43" s="322">
        <f t="shared" si="0"/>
        <v>0.36912751677852351</v>
      </c>
      <c r="V43" s="264">
        <f t="shared" si="1"/>
        <v>136</v>
      </c>
      <c r="W43" s="264">
        <f t="shared" si="2"/>
        <v>136</v>
      </c>
      <c r="X43" s="264">
        <f t="shared" si="3"/>
        <v>0</v>
      </c>
      <c r="Y43" s="263"/>
      <c r="Z43" s="263"/>
      <c r="AA43" s="263"/>
    </row>
    <row r="44" spans="1:27" s="338" customFormat="1" ht="20.100000000000001" customHeight="1">
      <c r="A44" s="652" t="s">
        <v>23</v>
      </c>
      <c r="B44" s="654" t="s">
        <v>336</v>
      </c>
      <c r="C44" s="650">
        <v>23</v>
      </c>
      <c r="D44" s="650">
        <v>58</v>
      </c>
      <c r="E44" s="650">
        <v>14</v>
      </c>
      <c r="F44" s="650">
        <v>44</v>
      </c>
      <c r="G44" s="650">
        <v>0</v>
      </c>
      <c r="H44" s="650">
        <v>0</v>
      </c>
      <c r="I44" s="650">
        <v>58</v>
      </c>
      <c r="J44" s="650">
        <v>45</v>
      </c>
      <c r="K44" s="650">
        <v>35</v>
      </c>
      <c r="L44" s="650">
        <v>35</v>
      </c>
      <c r="M44" s="650">
        <v>0</v>
      </c>
      <c r="N44" s="650">
        <v>10</v>
      </c>
      <c r="O44" s="650">
        <v>0</v>
      </c>
      <c r="P44" s="650">
        <v>0</v>
      </c>
      <c r="Q44" s="650">
        <v>13</v>
      </c>
      <c r="R44" s="650">
        <v>0</v>
      </c>
      <c r="S44" s="650">
        <v>0</v>
      </c>
      <c r="T44" s="650">
        <v>23</v>
      </c>
      <c r="U44" s="651">
        <f t="shared" si="0"/>
        <v>0.77777777777777779</v>
      </c>
      <c r="V44" s="339" t="e">
        <f>#REF!-#REF!-#REF!</f>
        <v>#REF!</v>
      </c>
      <c r="W44" s="339" t="e">
        <f>#REF!+#REF!+#REF!+#REF!</f>
        <v>#REF!</v>
      </c>
      <c r="X44" s="339" t="e">
        <f t="shared" si="3"/>
        <v>#REF!</v>
      </c>
      <c r="Y44" s="339">
        <f>'[6]04'!$Y$10+'[6]04'!$AB$10</f>
        <v>2</v>
      </c>
      <c r="Z44" s="339">
        <f>Q44+Y44</f>
        <v>15</v>
      </c>
      <c r="AA44" s="339">
        <f>T44+Y44</f>
        <v>25</v>
      </c>
    </row>
    <row r="45" spans="1:27" s="7" customFormat="1" ht="20.100000000000001" customHeight="1">
      <c r="A45" s="313" t="s">
        <v>76</v>
      </c>
      <c r="B45" s="314" t="s">
        <v>436</v>
      </c>
      <c r="C45" s="289">
        <v>9</v>
      </c>
      <c r="D45" s="289">
        <v>14</v>
      </c>
      <c r="E45" s="289">
        <v>1</v>
      </c>
      <c r="F45" s="289">
        <v>13</v>
      </c>
      <c r="G45" s="289">
        <v>0</v>
      </c>
      <c r="H45" s="289">
        <v>0</v>
      </c>
      <c r="I45" s="321">
        <v>14</v>
      </c>
      <c r="J45" s="321">
        <v>13</v>
      </c>
      <c r="K45" s="321">
        <v>13</v>
      </c>
      <c r="L45" s="289">
        <v>13</v>
      </c>
      <c r="M45" s="289">
        <v>0</v>
      </c>
      <c r="N45" s="289">
        <v>0</v>
      </c>
      <c r="O45" s="289">
        <v>0</v>
      </c>
      <c r="P45" s="289">
        <v>0</v>
      </c>
      <c r="Q45" s="289">
        <v>1</v>
      </c>
      <c r="R45" s="289">
        <v>0</v>
      </c>
      <c r="S45" s="289">
        <v>0</v>
      </c>
      <c r="T45" s="321">
        <v>1</v>
      </c>
      <c r="U45" s="322">
        <f t="shared" si="0"/>
        <v>1</v>
      </c>
      <c r="V45" s="315"/>
      <c r="W45" s="315"/>
      <c r="X45" s="315"/>
      <c r="Y45" s="315"/>
      <c r="Z45" s="315"/>
      <c r="AA45" s="315"/>
    </row>
    <row r="46" spans="1:27" s="7" customFormat="1" ht="20.100000000000001" customHeight="1">
      <c r="A46" s="313" t="s">
        <v>51</v>
      </c>
      <c r="B46" s="314" t="s">
        <v>437</v>
      </c>
      <c r="C46" s="289">
        <v>8</v>
      </c>
      <c r="D46" s="289">
        <v>19</v>
      </c>
      <c r="E46" s="289">
        <v>6</v>
      </c>
      <c r="F46" s="289">
        <v>13</v>
      </c>
      <c r="G46" s="289">
        <v>0</v>
      </c>
      <c r="H46" s="289">
        <v>0</v>
      </c>
      <c r="I46" s="321">
        <v>19</v>
      </c>
      <c r="J46" s="321">
        <v>13</v>
      </c>
      <c r="K46" s="321">
        <v>11</v>
      </c>
      <c r="L46" s="289">
        <v>11</v>
      </c>
      <c r="M46" s="289">
        <v>0</v>
      </c>
      <c r="N46" s="289">
        <v>2</v>
      </c>
      <c r="O46" s="289">
        <v>0</v>
      </c>
      <c r="P46" s="289">
        <v>0</v>
      </c>
      <c r="Q46" s="289">
        <v>6</v>
      </c>
      <c r="R46" s="289">
        <v>0</v>
      </c>
      <c r="S46" s="289">
        <v>0</v>
      </c>
      <c r="T46" s="321">
        <v>8</v>
      </c>
      <c r="U46" s="322">
        <f t="shared" si="0"/>
        <v>0.84615384615384615</v>
      </c>
      <c r="V46" s="315"/>
      <c r="W46" s="315"/>
      <c r="X46" s="315"/>
      <c r="Y46" s="315"/>
      <c r="Z46" s="315"/>
      <c r="AA46" s="315"/>
    </row>
    <row r="47" spans="1:27" s="5" customFormat="1" ht="20.100000000000001" customHeight="1">
      <c r="A47" s="313" t="s">
        <v>52</v>
      </c>
      <c r="B47" s="298" t="s">
        <v>438</v>
      </c>
      <c r="C47" s="289">
        <v>6</v>
      </c>
      <c r="D47" s="289">
        <v>25</v>
      </c>
      <c r="E47" s="289">
        <v>7</v>
      </c>
      <c r="F47" s="289">
        <v>18</v>
      </c>
      <c r="G47" s="289">
        <v>0</v>
      </c>
      <c r="H47" s="289">
        <v>0</v>
      </c>
      <c r="I47" s="321">
        <v>25</v>
      </c>
      <c r="J47" s="321">
        <v>19</v>
      </c>
      <c r="K47" s="321">
        <v>11</v>
      </c>
      <c r="L47" s="289">
        <v>11</v>
      </c>
      <c r="M47" s="289">
        <v>0</v>
      </c>
      <c r="N47" s="289">
        <v>8</v>
      </c>
      <c r="O47" s="289">
        <v>0</v>
      </c>
      <c r="P47" s="289">
        <v>0</v>
      </c>
      <c r="Q47" s="289">
        <v>6</v>
      </c>
      <c r="R47" s="289">
        <v>0</v>
      </c>
      <c r="S47" s="289">
        <v>0</v>
      </c>
      <c r="T47" s="321">
        <v>14</v>
      </c>
      <c r="U47" s="322">
        <f t="shared" si="0"/>
        <v>0.57894736842105265</v>
      </c>
      <c r="V47" s="264" t="e">
        <f>#REF!-#REF!-#REF!</f>
        <v>#REF!</v>
      </c>
      <c r="W47" s="264" t="e">
        <f>#REF!+#REF!+#REF!+#REF!</f>
        <v>#REF!</v>
      </c>
      <c r="X47" s="264" t="e">
        <f t="shared" si="3"/>
        <v>#REF!</v>
      </c>
      <c r="Y47" s="263"/>
      <c r="Z47" s="263"/>
      <c r="AA47" s="263"/>
    </row>
    <row r="48" spans="1:27" s="338" customFormat="1" ht="20.100000000000001" customHeight="1">
      <c r="A48" s="652" t="s">
        <v>24</v>
      </c>
      <c r="B48" s="654" t="s">
        <v>337</v>
      </c>
      <c r="C48" s="650">
        <v>69</v>
      </c>
      <c r="D48" s="650">
        <v>213</v>
      </c>
      <c r="E48" s="650">
        <v>38</v>
      </c>
      <c r="F48" s="650">
        <v>175</v>
      </c>
      <c r="G48" s="650">
        <v>2</v>
      </c>
      <c r="H48" s="650">
        <v>0</v>
      </c>
      <c r="I48" s="650">
        <v>211</v>
      </c>
      <c r="J48" s="650">
        <v>192</v>
      </c>
      <c r="K48" s="650">
        <v>145</v>
      </c>
      <c r="L48" s="650">
        <v>145</v>
      </c>
      <c r="M48" s="650">
        <v>0</v>
      </c>
      <c r="N48" s="650">
        <v>47</v>
      </c>
      <c r="O48" s="650">
        <v>0</v>
      </c>
      <c r="P48" s="650">
        <v>0</v>
      </c>
      <c r="Q48" s="650">
        <v>19</v>
      </c>
      <c r="R48" s="650">
        <v>0</v>
      </c>
      <c r="S48" s="650">
        <v>0</v>
      </c>
      <c r="T48" s="650">
        <v>66</v>
      </c>
      <c r="U48" s="651">
        <f t="shared" si="0"/>
        <v>0.75520833333333337</v>
      </c>
      <c r="V48" s="339" t="e">
        <f>#REF!-#REF!-#REF!</f>
        <v>#REF!</v>
      </c>
      <c r="W48" s="339" t="e">
        <f>#REF!+#REF!+#REF!+#REF!</f>
        <v>#REF!</v>
      </c>
      <c r="X48" s="339" t="e">
        <f t="shared" si="3"/>
        <v>#REF!</v>
      </c>
      <c r="Y48" s="339">
        <f>'[7]04'!$Y$10+'[7]04'!$AB$10</f>
        <v>37</v>
      </c>
      <c r="Z48" s="339">
        <f>Y48+Q48</f>
        <v>56</v>
      </c>
      <c r="AA48" s="339">
        <f>+T48+Y48</f>
        <v>103</v>
      </c>
    </row>
    <row r="49" spans="1:27" s="5" customFormat="1" ht="20.100000000000001" customHeight="1">
      <c r="A49" s="313" t="s">
        <v>349</v>
      </c>
      <c r="B49" s="314" t="s">
        <v>439</v>
      </c>
      <c r="C49" s="289">
        <v>29</v>
      </c>
      <c r="D49" s="289">
        <v>57</v>
      </c>
      <c r="E49" s="289">
        <v>1</v>
      </c>
      <c r="F49" s="289">
        <v>56</v>
      </c>
      <c r="G49" s="289">
        <v>0</v>
      </c>
      <c r="H49" s="289">
        <v>0</v>
      </c>
      <c r="I49" s="321">
        <v>57</v>
      </c>
      <c r="J49" s="321">
        <v>57</v>
      </c>
      <c r="K49" s="321">
        <v>44</v>
      </c>
      <c r="L49" s="289">
        <v>44</v>
      </c>
      <c r="M49" s="289">
        <v>0</v>
      </c>
      <c r="N49" s="289">
        <v>13</v>
      </c>
      <c r="O49" s="289">
        <v>0</v>
      </c>
      <c r="P49" s="289">
        <v>0</v>
      </c>
      <c r="Q49" s="289">
        <v>0</v>
      </c>
      <c r="R49" s="289">
        <v>0</v>
      </c>
      <c r="S49" s="289">
        <v>0</v>
      </c>
      <c r="T49" s="321">
        <v>13</v>
      </c>
      <c r="U49" s="322">
        <f t="shared" si="0"/>
        <v>0.77192982456140347</v>
      </c>
      <c r="V49" s="264"/>
      <c r="W49" s="264"/>
      <c r="X49" s="264"/>
      <c r="Y49" s="267"/>
      <c r="Z49" s="267"/>
      <c r="AA49" s="267"/>
    </row>
    <row r="50" spans="1:27" s="7" customFormat="1" ht="20.100000000000001" customHeight="1">
      <c r="A50" s="313" t="s">
        <v>350</v>
      </c>
      <c r="B50" s="298" t="s">
        <v>440</v>
      </c>
      <c r="C50" s="289">
        <v>18</v>
      </c>
      <c r="D50" s="289">
        <v>73</v>
      </c>
      <c r="E50" s="289">
        <v>15</v>
      </c>
      <c r="F50" s="289">
        <v>58</v>
      </c>
      <c r="G50" s="289">
        <v>1</v>
      </c>
      <c r="H50" s="289">
        <v>0</v>
      </c>
      <c r="I50" s="321">
        <v>72</v>
      </c>
      <c r="J50" s="321">
        <v>64</v>
      </c>
      <c r="K50" s="321">
        <v>52</v>
      </c>
      <c r="L50" s="289">
        <v>52</v>
      </c>
      <c r="M50" s="289">
        <v>0</v>
      </c>
      <c r="N50" s="289">
        <v>12</v>
      </c>
      <c r="O50" s="289">
        <v>0</v>
      </c>
      <c r="P50" s="289">
        <v>0</v>
      </c>
      <c r="Q50" s="289">
        <v>8</v>
      </c>
      <c r="R50" s="289">
        <v>0</v>
      </c>
      <c r="S50" s="289">
        <v>0</v>
      </c>
      <c r="T50" s="321">
        <v>20</v>
      </c>
      <c r="U50" s="322">
        <f t="shared" si="0"/>
        <v>0.8125</v>
      </c>
      <c r="V50" s="315"/>
      <c r="W50" s="315"/>
      <c r="X50" s="315"/>
      <c r="Y50" s="315"/>
      <c r="Z50" s="315"/>
      <c r="AA50" s="315"/>
    </row>
    <row r="51" spans="1:27" s="7" customFormat="1" ht="20.100000000000001" customHeight="1">
      <c r="A51" s="313" t="s">
        <v>351</v>
      </c>
      <c r="B51" s="298" t="s">
        <v>441</v>
      </c>
      <c r="C51" s="289">
        <v>22</v>
      </c>
      <c r="D51" s="289">
        <v>83</v>
      </c>
      <c r="E51" s="289">
        <v>22</v>
      </c>
      <c r="F51" s="289">
        <v>61</v>
      </c>
      <c r="G51" s="289">
        <v>1</v>
      </c>
      <c r="H51" s="289">
        <v>0</v>
      </c>
      <c r="I51" s="321">
        <v>82</v>
      </c>
      <c r="J51" s="321">
        <v>71</v>
      </c>
      <c r="K51" s="321">
        <v>49</v>
      </c>
      <c r="L51" s="289">
        <v>49</v>
      </c>
      <c r="M51" s="289">
        <v>0</v>
      </c>
      <c r="N51" s="289">
        <v>22</v>
      </c>
      <c r="O51" s="289">
        <v>0</v>
      </c>
      <c r="P51" s="289">
        <v>0</v>
      </c>
      <c r="Q51" s="289">
        <v>11</v>
      </c>
      <c r="R51" s="289">
        <v>0</v>
      </c>
      <c r="S51" s="289">
        <v>0</v>
      </c>
      <c r="T51" s="321">
        <v>33</v>
      </c>
      <c r="U51" s="322">
        <f t="shared" si="0"/>
        <v>0.6901408450704225</v>
      </c>
      <c r="V51" s="315"/>
      <c r="W51" s="315"/>
      <c r="X51" s="315"/>
      <c r="Y51" s="315"/>
      <c r="Z51" s="315"/>
      <c r="AA51" s="315"/>
    </row>
    <row r="52" spans="1:27" s="338" customFormat="1" ht="20.100000000000001" customHeight="1">
      <c r="A52" s="652" t="s">
        <v>25</v>
      </c>
      <c r="B52" s="654" t="s">
        <v>338</v>
      </c>
      <c r="C52" s="650">
        <v>46</v>
      </c>
      <c r="D52" s="650">
        <v>201</v>
      </c>
      <c r="E52" s="650">
        <v>88</v>
      </c>
      <c r="F52" s="650">
        <v>113</v>
      </c>
      <c r="G52" s="650">
        <v>0</v>
      </c>
      <c r="H52" s="650">
        <v>0</v>
      </c>
      <c r="I52" s="650">
        <v>201</v>
      </c>
      <c r="J52" s="650">
        <v>158</v>
      </c>
      <c r="K52" s="650">
        <v>73</v>
      </c>
      <c r="L52" s="650">
        <v>71</v>
      </c>
      <c r="M52" s="650">
        <v>2</v>
      </c>
      <c r="N52" s="650">
        <v>85</v>
      </c>
      <c r="O52" s="650">
        <v>0</v>
      </c>
      <c r="P52" s="650">
        <v>0</v>
      </c>
      <c r="Q52" s="650">
        <v>43</v>
      </c>
      <c r="R52" s="650">
        <v>0</v>
      </c>
      <c r="S52" s="650">
        <v>0</v>
      </c>
      <c r="T52" s="650">
        <v>128</v>
      </c>
      <c r="U52" s="651">
        <f t="shared" si="0"/>
        <v>0.46202531645569622</v>
      </c>
      <c r="V52" s="339" t="e">
        <f>#REF!-#REF!-#REF!</f>
        <v>#REF!</v>
      </c>
      <c r="W52" s="339" t="e">
        <f>#REF!+#REF!+#REF!+#REF!</f>
        <v>#REF!</v>
      </c>
      <c r="X52" s="339" t="e">
        <f t="shared" si="3"/>
        <v>#REF!</v>
      </c>
      <c r="Y52" s="340"/>
      <c r="Z52" s="340"/>
      <c r="AA52" s="340"/>
    </row>
    <row r="53" spans="1:27" s="5" customFormat="1" ht="20.100000000000001" customHeight="1">
      <c r="A53" s="313" t="s">
        <v>352</v>
      </c>
      <c r="B53" s="314" t="s">
        <v>442</v>
      </c>
      <c r="C53" s="289">
        <v>16</v>
      </c>
      <c r="D53" s="289">
        <v>87</v>
      </c>
      <c r="E53" s="289">
        <v>38</v>
      </c>
      <c r="F53" s="289">
        <v>49</v>
      </c>
      <c r="G53" s="289">
        <v>0</v>
      </c>
      <c r="H53" s="289">
        <v>0</v>
      </c>
      <c r="I53" s="321">
        <v>87</v>
      </c>
      <c r="J53" s="321">
        <v>64</v>
      </c>
      <c r="K53" s="321">
        <v>24</v>
      </c>
      <c r="L53" s="289">
        <v>23</v>
      </c>
      <c r="M53" s="289">
        <v>1</v>
      </c>
      <c r="N53" s="289">
        <v>40</v>
      </c>
      <c r="O53" s="289">
        <v>0</v>
      </c>
      <c r="P53" s="289">
        <v>0</v>
      </c>
      <c r="Q53" s="289">
        <v>23</v>
      </c>
      <c r="R53" s="289">
        <v>0</v>
      </c>
      <c r="S53" s="289">
        <v>0</v>
      </c>
      <c r="T53" s="321">
        <v>63</v>
      </c>
      <c r="U53" s="322">
        <f t="shared" si="0"/>
        <v>0.375</v>
      </c>
      <c r="V53" s="264"/>
      <c r="W53" s="264"/>
      <c r="X53" s="264"/>
      <c r="Y53" s="268"/>
      <c r="Z53" s="268"/>
      <c r="AA53" s="268"/>
    </row>
    <row r="54" spans="1:27" s="5" customFormat="1" ht="20.100000000000001" customHeight="1">
      <c r="A54" s="313" t="s">
        <v>353</v>
      </c>
      <c r="B54" s="314" t="s">
        <v>443</v>
      </c>
      <c r="C54" s="289">
        <v>11</v>
      </c>
      <c r="D54" s="289">
        <v>73</v>
      </c>
      <c r="E54" s="289">
        <v>39</v>
      </c>
      <c r="F54" s="289">
        <v>34</v>
      </c>
      <c r="G54" s="289">
        <v>0</v>
      </c>
      <c r="H54" s="289">
        <v>0</v>
      </c>
      <c r="I54" s="321">
        <v>73</v>
      </c>
      <c r="J54" s="321">
        <v>56</v>
      </c>
      <c r="K54" s="321">
        <v>26</v>
      </c>
      <c r="L54" s="289">
        <v>26</v>
      </c>
      <c r="M54" s="289">
        <v>0</v>
      </c>
      <c r="N54" s="289">
        <v>30</v>
      </c>
      <c r="O54" s="289">
        <v>0</v>
      </c>
      <c r="P54" s="289">
        <v>0</v>
      </c>
      <c r="Q54" s="289">
        <v>17</v>
      </c>
      <c r="R54" s="289">
        <v>0</v>
      </c>
      <c r="S54" s="289">
        <v>0</v>
      </c>
      <c r="T54" s="321">
        <v>47</v>
      </c>
      <c r="U54" s="322">
        <f t="shared" si="0"/>
        <v>0.4642857142857143</v>
      </c>
      <c r="V54" s="264"/>
      <c r="W54" s="264"/>
      <c r="X54" s="264"/>
      <c r="Y54" s="268"/>
      <c r="Z54" s="268"/>
      <c r="AA54" s="268"/>
    </row>
    <row r="55" spans="1:27" s="7" customFormat="1" ht="20.100000000000001" customHeight="1">
      <c r="A55" s="313" t="s">
        <v>354</v>
      </c>
      <c r="B55" s="298" t="s">
        <v>444</v>
      </c>
      <c r="C55" s="289">
        <v>19</v>
      </c>
      <c r="D55" s="289">
        <v>41</v>
      </c>
      <c r="E55" s="289">
        <v>11</v>
      </c>
      <c r="F55" s="289">
        <v>30</v>
      </c>
      <c r="G55" s="289">
        <v>0</v>
      </c>
      <c r="H55" s="289">
        <v>0</v>
      </c>
      <c r="I55" s="321">
        <v>41</v>
      </c>
      <c r="J55" s="321">
        <v>38</v>
      </c>
      <c r="K55" s="321">
        <v>23</v>
      </c>
      <c r="L55" s="289">
        <v>22</v>
      </c>
      <c r="M55" s="289">
        <v>1</v>
      </c>
      <c r="N55" s="289">
        <v>15</v>
      </c>
      <c r="O55" s="289">
        <v>0</v>
      </c>
      <c r="P55" s="289">
        <v>0</v>
      </c>
      <c r="Q55" s="289">
        <v>3</v>
      </c>
      <c r="R55" s="289">
        <v>0</v>
      </c>
      <c r="S55" s="289">
        <v>0</v>
      </c>
      <c r="T55" s="321">
        <v>18</v>
      </c>
      <c r="U55" s="322">
        <f t="shared" si="0"/>
        <v>0.60526315789473684</v>
      </c>
      <c r="V55" s="315"/>
      <c r="W55" s="315"/>
      <c r="X55" s="315"/>
      <c r="Y55" s="316"/>
      <c r="Z55" s="316"/>
      <c r="AA55" s="316"/>
    </row>
    <row r="56" spans="1:27" s="338" customFormat="1" ht="20.100000000000001" customHeight="1">
      <c r="A56" s="652" t="s">
        <v>26</v>
      </c>
      <c r="B56" s="654" t="s">
        <v>339</v>
      </c>
      <c r="C56" s="650">
        <v>17</v>
      </c>
      <c r="D56" s="650">
        <v>64</v>
      </c>
      <c r="E56" s="650">
        <v>7</v>
      </c>
      <c r="F56" s="650">
        <v>57</v>
      </c>
      <c r="G56" s="650">
        <v>2</v>
      </c>
      <c r="H56" s="650">
        <v>0</v>
      </c>
      <c r="I56" s="650">
        <v>62</v>
      </c>
      <c r="J56" s="650">
        <v>59</v>
      </c>
      <c r="K56" s="650">
        <v>45</v>
      </c>
      <c r="L56" s="650">
        <v>45</v>
      </c>
      <c r="M56" s="650">
        <v>0</v>
      </c>
      <c r="N56" s="650">
        <v>14</v>
      </c>
      <c r="O56" s="650">
        <v>0</v>
      </c>
      <c r="P56" s="650">
        <v>0</v>
      </c>
      <c r="Q56" s="650">
        <v>3</v>
      </c>
      <c r="R56" s="650">
        <v>0</v>
      </c>
      <c r="S56" s="650">
        <v>0</v>
      </c>
      <c r="T56" s="650">
        <v>17</v>
      </c>
      <c r="U56" s="651">
        <f t="shared" si="0"/>
        <v>0.76271186440677963</v>
      </c>
      <c r="V56" s="339" t="e">
        <f>#REF!-#REF!-#REF!</f>
        <v>#REF!</v>
      </c>
      <c r="W56" s="339" t="e">
        <f>#REF!+#REF!+#REF!+#REF!</f>
        <v>#REF!</v>
      </c>
      <c r="X56" s="339" t="e">
        <f t="shared" si="3"/>
        <v>#REF!</v>
      </c>
      <c r="Y56" s="339">
        <f>'[8]04'!$Y$10+'[8]04'!$AB$10</f>
        <v>3</v>
      </c>
      <c r="Z56" s="339">
        <f>Q56+Y56</f>
        <v>6</v>
      </c>
      <c r="AA56" s="339">
        <f>T56+Y56</f>
        <v>20</v>
      </c>
    </row>
    <row r="57" spans="1:27" s="7" customFormat="1" ht="20.100000000000001" customHeight="1">
      <c r="A57" s="313" t="s">
        <v>355</v>
      </c>
      <c r="B57" s="298" t="s">
        <v>445</v>
      </c>
      <c r="C57" s="289">
        <v>6</v>
      </c>
      <c r="D57" s="289">
        <v>11</v>
      </c>
      <c r="E57" s="289">
        <v>1</v>
      </c>
      <c r="F57" s="289">
        <v>10</v>
      </c>
      <c r="G57" s="289">
        <v>0</v>
      </c>
      <c r="H57" s="289">
        <v>0</v>
      </c>
      <c r="I57" s="321">
        <v>11</v>
      </c>
      <c r="J57" s="321">
        <v>11</v>
      </c>
      <c r="K57" s="321">
        <v>10</v>
      </c>
      <c r="L57" s="289">
        <v>10</v>
      </c>
      <c r="M57" s="289">
        <v>0</v>
      </c>
      <c r="N57" s="289">
        <v>1</v>
      </c>
      <c r="O57" s="289">
        <v>0</v>
      </c>
      <c r="P57" s="289">
        <v>0</v>
      </c>
      <c r="Q57" s="289">
        <v>0</v>
      </c>
      <c r="R57" s="289">
        <v>0</v>
      </c>
      <c r="S57" s="289">
        <v>0</v>
      </c>
      <c r="T57" s="321">
        <v>1</v>
      </c>
      <c r="U57" s="322">
        <f t="shared" si="0"/>
        <v>0.90909090909090906</v>
      </c>
      <c r="V57" s="315"/>
      <c r="W57" s="315"/>
      <c r="X57" s="315"/>
      <c r="Y57" s="315"/>
      <c r="Z57" s="315"/>
      <c r="AA57" s="315"/>
    </row>
    <row r="58" spans="1:27" s="5" customFormat="1" ht="20.100000000000001" customHeight="1">
      <c r="A58" s="213" t="s">
        <v>356</v>
      </c>
      <c r="B58" s="298" t="s">
        <v>446</v>
      </c>
      <c r="C58" s="289">
        <v>11</v>
      </c>
      <c r="D58" s="289">
        <v>53</v>
      </c>
      <c r="E58" s="289">
        <v>6</v>
      </c>
      <c r="F58" s="289">
        <v>47</v>
      </c>
      <c r="G58" s="289">
        <v>2</v>
      </c>
      <c r="H58" s="289">
        <v>0</v>
      </c>
      <c r="I58" s="321">
        <v>51</v>
      </c>
      <c r="J58" s="321">
        <v>48</v>
      </c>
      <c r="K58" s="321">
        <v>35</v>
      </c>
      <c r="L58" s="289">
        <v>35</v>
      </c>
      <c r="M58" s="289">
        <v>0</v>
      </c>
      <c r="N58" s="289">
        <v>13</v>
      </c>
      <c r="O58" s="289">
        <v>0</v>
      </c>
      <c r="P58" s="289">
        <v>0</v>
      </c>
      <c r="Q58" s="289">
        <v>3</v>
      </c>
      <c r="R58" s="289">
        <v>0</v>
      </c>
      <c r="S58" s="289">
        <v>0</v>
      </c>
      <c r="T58" s="321">
        <v>16</v>
      </c>
      <c r="U58" s="322">
        <f t="shared" si="0"/>
        <v>0.72916666666666663</v>
      </c>
      <c r="V58" s="264">
        <f>D56-G56-H56</f>
        <v>62</v>
      </c>
      <c r="W58" s="264">
        <f>J56+Q56+R56+S56</f>
        <v>62</v>
      </c>
      <c r="X58" s="264">
        <f t="shared" si="3"/>
        <v>0</v>
      </c>
      <c r="Y58" s="263"/>
      <c r="Z58" s="263"/>
      <c r="AA58" s="263"/>
    </row>
    <row r="59" spans="1:27" s="338" customFormat="1" ht="20.100000000000001" customHeight="1">
      <c r="A59" s="652" t="s">
        <v>27</v>
      </c>
      <c r="B59" s="654" t="s">
        <v>340</v>
      </c>
      <c r="C59" s="650">
        <v>11</v>
      </c>
      <c r="D59" s="650">
        <v>30</v>
      </c>
      <c r="E59" s="650">
        <v>3</v>
      </c>
      <c r="F59" s="650">
        <v>27</v>
      </c>
      <c r="G59" s="650">
        <v>3</v>
      </c>
      <c r="H59" s="650">
        <v>0</v>
      </c>
      <c r="I59" s="650">
        <v>27</v>
      </c>
      <c r="J59" s="650">
        <v>25</v>
      </c>
      <c r="K59" s="650">
        <v>24</v>
      </c>
      <c r="L59" s="650">
        <v>24</v>
      </c>
      <c r="M59" s="650">
        <v>0</v>
      </c>
      <c r="N59" s="650">
        <v>1</v>
      </c>
      <c r="O59" s="650">
        <v>0</v>
      </c>
      <c r="P59" s="650">
        <v>0</v>
      </c>
      <c r="Q59" s="650">
        <v>2</v>
      </c>
      <c r="R59" s="650">
        <v>0</v>
      </c>
      <c r="S59" s="650">
        <v>0</v>
      </c>
      <c r="T59" s="650">
        <v>3</v>
      </c>
      <c r="U59" s="651">
        <f t="shared" si="0"/>
        <v>0.96</v>
      </c>
      <c r="V59" s="339" t="e">
        <f>#REF!-#REF!-#REF!</f>
        <v>#REF!</v>
      </c>
      <c r="W59" s="339" t="e">
        <f>#REF!+#REF!+#REF!+#REF!</f>
        <v>#REF!</v>
      </c>
      <c r="X59" s="339" t="e">
        <f t="shared" si="3"/>
        <v>#REF!</v>
      </c>
      <c r="Y59" s="339">
        <f>'[9]04'!$Y$10+'[9]04'!$AB$10</f>
        <v>0</v>
      </c>
      <c r="Z59" s="340"/>
      <c r="AA59" s="340"/>
    </row>
    <row r="60" spans="1:27" s="7" customFormat="1" ht="20.100000000000001" customHeight="1">
      <c r="A60" s="313" t="s">
        <v>357</v>
      </c>
      <c r="B60" s="298" t="s">
        <v>447</v>
      </c>
      <c r="C60" s="289">
        <v>7</v>
      </c>
      <c r="D60" s="289">
        <v>16</v>
      </c>
      <c r="E60" s="289">
        <v>3</v>
      </c>
      <c r="F60" s="289">
        <v>13</v>
      </c>
      <c r="G60" s="289">
        <v>1</v>
      </c>
      <c r="H60" s="289">
        <v>0</v>
      </c>
      <c r="I60" s="321">
        <v>15</v>
      </c>
      <c r="J60" s="321">
        <v>13</v>
      </c>
      <c r="K60" s="321">
        <v>12</v>
      </c>
      <c r="L60" s="289">
        <v>12</v>
      </c>
      <c r="M60" s="289">
        <v>0</v>
      </c>
      <c r="N60" s="289">
        <v>1</v>
      </c>
      <c r="O60" s="289">
        <v>0</v>
      </c>
      <c r="P60" s="289">
        <v>0</v>
      </c>
      <c r="Q60" s="289">
        <v>2</v>
      </c>
      <c r="R60" s="289">
        <v>0</v>
      </c>
      <c r="S60" s="289">
        <v>0</v>
      </c>
      <c r="T60" s="321">
        <v>3</v>
      </c>
      <c r="U60" s="322">
        <f t="shared" si="0"/>
        <v>0.92307692307692313</v>
      </c>
      <c r="V60" s="315"/>
      <c r="W60" s="315"/>
      <c r="X60" s="315"/>
      <c r="Y60" s="315"/>
      <c r="Z60" s="316"/>
      <c r="AA60" s="316"/>
    </row>
    <row r="61" spans="1:27" s="5" customFormat="1" ht="20.100000000000001" customHeight="1">
      <c r="A61" s="213" t="s">
        <v>358</v>
      </c>
      <c r="B61" s="298" t="s">
        <v>448</v>
      </c>
      <c r="C61" s="289">
        <v>4</v>
      </c>
      <c r="D61" s="289">
        <v>14</v>
      </c>
      <c r="E61" s="289">
        <v>0</v>
      </c>
      <c r="F61" s="289">
        <v>14</v>
      </c>
      <c r="G61" s="289">
        <v>2</v>
      </c>
      <c r="H61" s="289">
        <v>0</v>
      </c>
      <c r="I61" s="321">
        <v>12</v>
      </c>
      <c r="J61" s="321">
        <v>12</v>
      </c>
      <c r="K61" s="321">
        <v>12</v>
      </c>
      <c r="L61" s="289">
        <v>12</v>
      </c>
      <c r="M61" s="289">
        <v>0</v>
      </c>
      <c r="N61" s="289">
        <v>0</v>
      </c>
      <c r="O61" s="289">
        <v>0</v>
      </c>
      <c r="P61" s="289">
        <v>0</v>
      </c>
      <c r="Q61" s="289">
        <v>0</v>
      </c>
      <c r="R61" s="289">
        <v>0</v>
      </c>
      <c r="S61" s="289">
        <v>0</v>
      </c>
      <c r="T61" s="321">
        <v>0</v>
      </c>
      <c r="U61" s="322">
        <f t="shared" si="0"/>
        <v>1</v>
      </c>
      <c r="V61" s="264">
        <f>D59-G59-H59</f>
        <v>27</v>
      </c>
      <c r="W61" s="264">
        <f>J59+Q59+R59+S59</f>
        <v>27</v>
      </c>
      <c r="X61" s="264">
        <f t="shared" si="3"/>
        <v>0</v>
      </c>
      <c r="Y61" s="263"/>
      <c r="Z61" s="263"/>
      <c r="AA61" s="263"/>
    </row>
    <row r="62" spans="1:27" s="338" customFormat="1" ht="20.100000000000001" customHeight="1">
      <c r="A62" s="652" t="s">
        <v>29</v>
      </c>
      <c r="B62" s="654" t="s">
        <v>341</v>
      </c>
      <c r="C62" s="650">
        <v>12</v>
      </c>
      <c r="D62" s="650">
        <v>30</v>
      </c>
      <c r="E62" s="650">
        <v>3</v>
      </c>
      <c r="F62" s="650">
        <v>27</v>
      </c>
      <c r="G62" s="650">
        <v>0</v>
      </c>
      <c r="H62" s="650">
        <v>0</v>
      </c>
      <c r="I62" s="650">
        <v>30</v>
      </c>
      <c r="J62" s="650">
        <v>29</v>
      </c>
      <c r="K62" s="650">
        <v>15</v>
      </c>
      <c r="L62" s="650">
        <v>15</v>
      </c>
      <c r="M62" s="650">
        <v>0</v>
      </c>
      <c r="N62" s="650">
        <v>14</v>
      </c>
      <c r="O62" s="650">
        <v>0</v>
      </c>
      <c r="P62" s="650">
        <v>0</v>
      </c>
      <c r="Q62" s="650">
        <v>1</v>
      </c>
      <c r="R62" s="650">
        <v>0</v>
      </c>
      <c r="S62" s="650">
        <v>0</v>
      </c>
      <c r="T62" s="650">
        <v>15</v>
      </c>
      <c r="U62" s="651">
        <f t="shared" si="0"/>
        <v>0.51724137931034486</v>
      </c>
      <c r="V62" s="339" t="e">
        <f>#REF!-#REF!-#REF!</f>
        <v>#REF!</v>
      </c>
      <c r="W62" s="339" t="e">
        <f>#REF!+#REF!+#REF!+#REF!</f>
        <v>#REF!</v>
      </c>
      <c r="X62" s="339" t="e">
        <f t="shared" si="3"/>
        <v>#REF!</v>
      </c>
      <c r="Y62" s="340"/>
      <c r="Z62" s="340"/>
      <c r="AA62" s="340"/>
    </row>
    <row r="63" spans="1:27" s="7" customFormat="1" ht="20.100000000000001" customHeight="1">
      <c r="A63" s="313" t="s">
        <v>359</v>
      </c>
      <c r="B63" s="298" t="s">
        <v>449</v>
      </c>
      <c r="C63" s="289">
        <v>5</v>
      </c>
      <c r="D63" s="289">
        <v>11</v>
      </c>
      <c r="E63" s="289">
        <v>0</v>
      </c>
      <c r="F63" s="289">
        <v>11</v>
      </c>
      <c r="G63" s="289">
        <v>0</v>
      </c>
      <c r="H63" s="289">
        <v>0</v>
      </c>
      <c r="I63" s="321">
        <v>11</v>
      </c>
      <c r="J63" s="321">
        <v>11</v>
      </c>
      <c r="K63" s="321">
        <v>10</v>
      </c>
      <c r="L63" s="289">
        <v>10</v>
      </c>
      <c r="M63" s="289">
        <v>0</v>
      </c>
      <c r="N63" s="289">
        <v>1</v>
      </c>
      <c r="O63" s="289">
        <v>0</v>
      </c>
      <c r="P63" s="289">
        <v>0</v>
      </c>
      <c r="Q63" s="289">
        <v>0</v>
      </c>
      <c r="R63" s="289">
        <v>0</v>
      </c>
      <c r="S63" s="289">
        <v>0</v>
      </c>
      <c r="T63" s="321">
        <v>1</v>
      </c>
      <c r="U63" s="322">
        <f t="shared" si="0"/>
        <v>0.90909090909090906</v>
      </c>
      <c r="V63" s="315"/>
      <c r="W63" s="315"/>
      <c r="X63" s="315"/>
      <c r="Y63" s="316"/>
      <c r="Z63" s="316"/>
      <c r="AA63" s="316"/>
    </row>
    <row r="64" spans="1:27" s="5" customFormat="1" ht="20.100000000000001" customHeight="1">
      <c r="A64" s="213" t="s">
        <v>360</v>
      </c>
      <c r="B64" s="298" t="s">
        <v>450</v>
      </c>
      <c r="C64" s="289">
        <v>7</v>
      </c>
      <c r="D64" s="289">
        <v>19</v>
      </c>
      <c r="E64" s="289">
        <v>3</v>
      </c>
      <c r="F64" s="289">
        <v>16</v>
      </c>
      <c r="G64" s="289">
        <v>0</v>
      </c>
      <c r="H64" s="289">
        <v>0</v>
      </c>
      <c r="I64" s="321">
        <v>19</v>
      </c>
      <c r="J64" s="321">
        <v>18</v>
      </c>
      <c r="K64" s="321">
        <v>5</v>
      </c>
      <c r="L64" s="289">
        <v>5</v>
      </c>
      <c r="M64" s="289">
        <v>0</v>
      </c>
      <c r="N64" s="289">
        <v>13</v>
      </c>
      <c r="O64" s="289">
        <v>0</v>
      </c>
      <c r="P64" s="289">
        <v>0</v>
      </c>
      <c r="Q64" s="289">
        <v>1</v>
      </c>
      <c r="R64" s="289">
        <v>0</v>
      </c>
      <c r="S64" s="289">
        <v>0</v>
      </c>
      <c r="T64" s="321">
        <v>14</v>
      </c>
      <c r="U64" s="322">
        <f t="shared" si="0"/>
        <v>0.27777777777777779</v>
      </c>
      <c r="V64" s="264">
        <f>D62-G62-H62</f>
        <v>30</v>
      </c>
      <c r="W64" s="264">
        <f>J62+Q62+R62+S62</f>
        <v>30</v>
      </c>
      <c r="X64" s="264">
        <f t="shared" si="3"/>
        <v>0</v>
      </c>
      <c r="Y64" s="263"/>
      <c r="Z64" s="263"/>
      <c r="AA64" s="263"/>
    </row>
    <row r="65" spans="1:21" s="5" customFormat="1" ht="18" customHeight="1">
      <c r="A65" s="418" t="str">
        <f>TT!C4</f>
        <v>Kon Tum, ngày     tháng 06 năm 2021</v>
      </c>
      <c r="B65" s="419"/>
      <c r="C65" s="419"/>
      <c r="D65" s="419"/>
      <c r="E65" s="419"/>
      <c r="F65" s="197"/>
      <c r="G65" s="197"/>
      <c r="H65" s="197"/>
      <c r="I65" s="198"/>
      <c r="J65" s="198"/>
      <c r="K65" s="198"/>
      <c r="L65" s="198"/>
      <c r="M65" s="198"/>
      <c r="N65" s="411" t="str">
        <f>TT!C4</f>
        <v>Kon Tum, ngày     tháng 06 năm 2021</v>
      </c>
      <c r="O65" s="412"/>
      <c r="P65" s="412"/>
      <c r="Q65" s="412"/>
      <c r="R65" s="412"/>
      <c r="S65" s="412"/>
      <c r="T65" s="412"/>
      <c r="U65" s="412"/>
    </row>
    <row r="66" spans="1:21" s="5" customFormat="1" ht="18" customHeight="1">
      <c r="A66" s="415" t="s">
        <v>285</v>
      </c>
      <c r="B66" s="416"/>
      <c r="C66" s="416"/>
      <c r="D66" s="416"/>
      <c r="E66" s="416"/>
      <c r="F66" s="199"/>
      <c r="G66" s="199"/>
      <c r="H66" s="199"/>
      <c r="I66" s="147"/>
      <c r="J66" s="147"/>
      <c r="K66" s="147"/>
      <c r="L66" s="147"/>
      <c r="M66" s="147"/>
      <c r="N66" s="414" t="str">
        <f>TT!C5</f>
        <v>CỤC TRƯỞNG</v>
      </c>
      <c r="O66" s="414"/>
      <c r="P66" s="414"/>
      <c r="Q66" s="414"/>
      <c r="R66" s="414"/>
      <c r="S66" s="414"/>
      <c r="T66" s="414"/>
      <c r="U66" s="414"/>
    </row>
    <row r="67" spans="1:21" s="5" customFormat="1" ht="18" customHeight="1">
      <c r="A67" s="274"/>
      <c r="B67" s="275"/>
      <c r="C67" s="275"/>
      <c r="D67" s="275"/>
      <c r="E67" s="275"/>
      <c r="F67" s="199"/>
      <c r="G67" s="199"/>
      <c r="H67" s="199"/>
      <c r="I67" s="147"/>
      <c r="J67" s="147"/>
      <c r="K67" s="147"/>
      <c r="L67" s="147"/>
      <c r="M67" s="147"/>
      <c r="N67" s="273"/>
      <c r="O67" s="273"/>
      <c r="P67" s="273"/>
      <c r="Q67" s="273"/>
      <c r="R67" s="273"/>
      <c r="S67" s="273"/>
      <c r="T67" s="273"/>
      <c r="U67" s="273"/>
    </row>
    <row r="68" spans="1:21" s="5" customFormat="1" ht="18" customHeight="1">
      <c r="A68" s="274"/>
      <c r="B68" s="275"/>
      <c r="C68" s="275"/>
      <c r="D68" s="275"/>
      <c r="E68" s="275"/>
      <c r="F68" s="199"/>
      <c r="G68" s="199"/>
      <c r="H68" s="199"/>
      <c r="I68" s="147"/>
      <c r="J68" s="147"/>
      <c r="K68" s="147"/>
      <c r="L68" s="147"/>
      <c r="M68" s="147"/>
      <c r="N68" s="273"/>
      <c r="O68" s="273"/>
      <c r="P68" s="273"/>
      <c r="Q68" s="273"/>
      <c r="R68" s="273"/>
      <c r="S68" s="273"/>
      <c r="T68" s="273"/>
      <c r="U68" s="273"/>
    </row>
    <row r="69" spans="1:21" s="5" customFormat="1" ht="18" customHeight="1">
      <c r="A69" s="274"/>
      <c r="B69" s="275"/>
      <c r="C69" s="275"/>
      <c r="D69" s="275"/>
      <c r="E69" s="275"/>
      <c r="F69" s="199"/>
      <c r="G69" s="199"/>
      <c r="H69" s="199"/>
      <c r="I69" s="147"/>
      <c r="J69" s="147"/>
      <c r="K69" s="147"/>
      <c r="L69" s="147"/>
      <c r="M69" s="147"/>
      <c r="N69" s="273"/>
      <c r="O69" s="273"/>
      <c r="P69" s="273"/>
      <c r="Q69" s="273"/>
      <c r="R69" s="273"/>
      <c r="S69" s="273"/>
      <c r="T69" s="273"/>
      <c r="U69" s="273"/>
    </row>
    <row r="70" spans="1:21" s="5" customFormat="1" ht="18" customHeight="1">
      <c r="A70" s="274"/>
      <c r="B70" s="275"/>
      <c r="C70" s="275"/>
      <c r="D70" s="275"/>
      <c r="E70" s="275"/>
      <c r="F70" s="199"/>
      <c r="G70" s="199"/>
      <c r="H70" s="199"/>
      <c r="I70" s="147"/>
      <c r="J70" s="147"/>
      <c r="K70" s="147"/>
      <c r="L70" s="147"/>
      <c r="M70" s="147"/>
      <c r="N70" s="273"/>
      <c r="O70" s="273"/>
      <c r="P70" s="273"/>
      <c r="Q70" s="273"/>
      <c r="R70" s="273"/>
      <c r="S70" s="273"/>
      <c r="T70" s="273"/>
      <c r="U70" s="273"/>
    </row>
    <row r="71" spans="1:21" s="5" customFormat="1" ht="18" customHeight="1">
      <c r="A71" s="200"/>
      <c r="B71" s="200"/>
      <c r="C71" s="200"/>
      <c r="D71" s="200"/>
      <c r="E71" s="200"/>
      <c r="F71" s="141"/>
      <c r="G71" s="141"/>
      <c r="H71" s="141"/>
      <c r="I71" s="147"/>
      <c r="J71" s="147"/>
      <c r="K71" s="147"/>
      <c r="L71" s="147"/>
      <c r="M71" s="147"/>
      <c r="N71" s="147"/>
      <c r="O71" s="147"/>
      <c r="P71" s="141"/>
      <c r="Q71" s="201"/>
      <c r="R71" s="141"/>
      <c r="S71" s="147"/>
      <c r="T71" s="143"/>
      <c r="U71" s="143"/>
    </row>
    <row r="72" spans="1:21" s="5" customFormat="1" ht="18" customHeight="1">
      <c r="A72" s="254"/>
      <c r="B72" s="254"/>
      <c r="C72" s="254"/>
      <c r="D72" s="254"/>
      <c r="E72" s="254"/>
      <c r="F72" s="202" t="s">
        <v>2</v>
      </c>
      <c r="G72" s="202"/>
      <c r="H72" s="202"/>
      <c r="I72" s="202"/>
      <c r="J72" s="202"/>
      <c r="K72" s="202"/>
      <c r="L72" s="202"/>
      <c r="M72" s="202"/>
      <c r="N72" s="256"/>
      <c r="O72" s="256"/>
      <c r="P72" s="256"/>
      <c r="Q72" s="256"/>
      <c r="R72" s="256"/>
      <c r="S72" s="256"/>
      <c r="T72" s="256"/>
      <c r="U72" s="256"/>
    </row>
    <row r="73" spans="1:21" ht="16.5">
      <c r="A73" s="488" t="str">
        <f>TT!C6</f>
        <v>PHẠM ANH VŨ</v>
      </c>
      <c r="B73" s="488"/>
      <c r="C73" s="488"/>
      <c r="D73" s="488"/>
      <c r="E73" s="488"/>
      <c r="F73" s="202"/>
      <c r="G73" s="202"/>
      <c r="H73" s="202"/>
      <c r="I73" s="202"/>
      <c r="J73" s="202"/>
      <c r="K73" s="202"/>
      <c r="L73" s="202"/>
      <c r="M73" s="202"/>
      <c r="N73" s="488" t="str">
        <f>TT!C3</f>
        <v>CAO MINH HOÀNG TÙNG</v>
      </c>
      <c r="O73" s="488"/>
      <c r="P73" s="488"/>
      <c r="Q73" s="488"/>
      <c r="R73" s="488"/>
      <c r="S73" s="488"/>
      <c r="T73" s="488"/>
      <c r="U73" s="488"/>
    </row>
  </sheetData>
  <sheetProtection selectLockedCells="1" selectUnlockedCells="1"/>
  <mergeCells count="35">
    <mergeCell ref="A65:E65"/>
    <mergeCell ref="H3:H7"/>
    <mergeCell ref="N65:U65"/>
    <mergeCell ref="R4:R7"/>
    <mergeCell ref="O5:O7"/>
    <mergeCell ref="P5:P7"/>
    <mergeCell ref="U3:U7"/>
    <mergeCell ref="T3:T7"/>
    <mergeCell ref="J3:S3"/>
    <mergeCell ref="N5:N7"/>
    <mergeCell ref="C3:C7"/>
    <mergeCell ref="D3:D7"/>
    <mergeCell ref="E3:F3"/>
    <mergeCell ref="Q4:Q7"/>
    <mergeCell ref="A1:D1"/>
    <mergeCell ref="P1:U1"/>
    <mergeCell ref="E1:O1"/>
    <mergeCell ref="K5:K7"/>
    <mergeCell ref="P2:U2"/>
    <mergeCell ref="A66:E66"/>
    <mergeCell ref="N66:U66"/>
    <mergeCell ref="N73:U73"/>
    <mergeCell ref="A3:A7"/>
    <mergeCell ref="B3:B7"/>
    <mergeCell ref="L5:M6"/>
    <mergeCell ref="J4:J7"/>
    <mergeCell ref="K4:P4"/>
    <mergeCell ref="A8:B8"/>
    <mergeCell ref="I3:I7"/>
    <mergeCell ref="E4:E7"/>
    <mergeCell ref="F4:F7"/>
    <mergeCell ref="A73:E73"/>
    <mergeCell ref="A9:B9"/>
    <mergeCell ref="G3:G7"/>
    <mergeCell ref="S4:S7"/>
  </mergeCells>
  <pageMargins left="0.39370078740157499" right="0.39370078740157499" top="0.39" bottom="0.4" header="0.31496062992126" footer="0.31496062992126"/>
  <pageSetup paperSize="9" scale="82" orientation="landscape" r:id="rId1"/>
  <headerFooter>
    <oddFooter>&amp;C&amp;P</oddFooter>
  </headerFooter>
  <ignoredErrors>
    <ignoredError sqref="U9:U10 U11:U19 U44 U48 U52 U56 U59 U62 U20 U22:U28 U37 U40 U21 U31 U32:U35 U30 U38:U39 U42:U43 U41 U47 U45:U46 U50 U49 U51 U55 U53:U54 U58 U57 U60 U61 U63 U64 U29 U36" unlockedFormula="1"/>
  </ignoredError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7a63ae98c9331042c85a0ce3caf3b722">
  <xsd:schema xmlns:xsd="http://www.w3.org/2001/XMLSchema" xmlns:p="http://schemas.microsoft.com/office/2006/metadata/properties" targetNamespace="http://schemas.microsoft.com/office/2006/metadata/properties" ma:root="true" ma:fieldsID="643ad641ad674e858ec36190b61f65cd">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96933C1-ADE5-4CEA-A913-28F67C5C7545}">
  <ds:schemaRefs>
    <ds:schemaRef ds:uri="http://purl.org/dc/terms/"/>
    <ds:schemaRef ds:uri="http://purl.org/dc/dcmitype/"/>
    <ds:schemaRef ds:uri="http://www.w3.org/XML/1998/namespace"/>
    <ds:schemaRef ds:uri="http://schemas.microsoft.com/office/2006/documentManagement/types"/>
    <ds:schemaRef ds:uri="http://schemas.openxmlformats.org/package/2006/metadata/core-properties"/>
    <ds:schemaRef ds:uri="http://purl.org/dc/elements/1.1/"/>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206533C2-B572-4FC6-A925-D4AF85EF538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611B8C60-BEDB-4B3A-9781-FB207F0A88E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20</vt:i4>
      </vt:variant>
      <vt:variant>
        <vt:lpstr>Named Ranges</vt:lpstr>
      </vt:variant>
      <vt:variant>
        <vt:i4>18</vt:i4>
      </vt:variant>
    </vt:vector>
  </HeadingPairs>
  <TitlesOfParts>
    <vt:vector size="38" baseType="lpstr">
      <vt:lpstr>TT</vt:lpstr>
      <vt:lpstr>01</vt:lpstr>
      <vt:lpstr>PT01</vt:lpstr>
      <vt:lpstr>02</vt:lpstr>
      <vt:lpstr>02 (bỏ)</vt:lpstr>
      <vt:lpstr>PT02</vt:lpstr>
      <vt:lpstr>03</vt:lpstr>
      <vt:lpstr>03 (bỏ)</vt:lpstr>
      <vt:lpstr>04</vt:lpstr>
      <vt:lpstr>04 (bỏ)</vt:lpstr>
      <vt:lpstr>05</vt:lpstr>
      <vt:lpstr>05 (bỏ)</vt:lpstr>
      <vt:lpstr>06</vt:lpstr>
      <vt:lpstr>07</vt:lpstr>
      <vt:lpstr>08</vt:lpstr>
      <vt:lpstr>09</vt:lpstr>
      <vt:lpstr>10</vt:lpstr>
      <vt:lpstr>11</vt:lpstr>
      <vt:lpstr>12</vt:lpstr>
      <vt:lpstr>PLChuaDieuKien</vt:lpstr>
      <vt:lpstr>'01'!Print_Area</vt:lpstr>
      <vt:lpstr>'02'!Print_Area</vt:lpstr>
      <vt:lpstr>'02 (bỏ)'!Print_Area</vt:lpstr>
      <vt:lpstr>'03'!Print_Area</vt:lpstr>
      <vt:lpstr>'03 (bỏ)'!Print_Area</vt:lpstr>
      <vt:lpstr>'04'!Print_Area</vt:lpstr>
      <vt:lpstr>'04 (bỏ)'!Print_Area</vt:lpstr>
      <vt:lpstr>'05 (bỏ)'!Print_Area</vt:lpstr>
      <vt:lpstr>'06'!Print_Area</vt:lpstr>
      <vt:lpstr>'PT01'!Print_Area</vt:lpstr>
      <vt:lpstr>'PT02'!Print_Area</vt:lpstr>
      <vt:lpstr>TT!Print_Area</vt:lpstr>
      <vt:lpstr>'04'!Print_Titles</vt:lpstr>
      <vt:lpstr>'05'!Print_Titles</vt:lpstr>
      <vt:lpstr>'05 (bỏ)'!Print_Titles</vt:lpstr>
      <vt:lpstr>PLChuaDieuKien!Print_Titles</vt:lpstr>
      <vt:lpstr>'PT01'!Print_Titles</vt:lpstr>
      <vt:lpstr>'PT02'!Print_Titles</vt:lpstr>
    </vt:vector>
  </TitlesOfParts>
  <Company>456</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123</dc:creator>
  <cp:lastModifiedBy>DELL</cp:lastModifiedBy>
  <cp:lastPrinted>2021-06-10T07:17:14Z</cp:lastPrinted>
  <dcterms:created xsi:type="dcterms:W3CDTF">2004-03-07T02:36:29Z</dcterms:created>
  <dcterms:modified xsi:type="dcterms:W3CDTF">2021-06-10T07:17:14Z</dcterms:modified>
</cp:coreProperties>
</file>