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65521" windowWidth="10125" windowHeight="8100" tabRatio="913" activeTab="0"/>
  </bookViews>
  <sheets>
    <sheet name="Bieu so 01" sheetId="1" r:id="rId1"/>
    <sheet name="Bieu so 02" sheetId="2" r:id="rId2"/>
    <sheet name="Bieu so 03" sheetId="3" r:id="rId3"/>
    <sheet name="00000000" sheetId="4" state="veryHidden" r:id="rId4"/>
  </sheets>
  <externalReferences>
    <externalReference r:id="rId7"/>
    <externalReference r:id="rId8"/>
    <externalReference r:id="rId9"/>
    <externalReference r:id="rId10"/>
  </externalReferences>
  <definedNames>
    <definedName name="_B1" localSheetId="2" hidden="1">{"'Sheet1'!$L$16"}</definedName>
    <definedName name="_B1" hidden="1">{"'Sheet1'!$L$16"}</definedName>
    <definedName name="_Fill" hidden="1">#REF!</definedName>
    <definedName name="_Key1" hidden="1">#REF!</definedName>
    <definedName name="_Key2" hidden="1">#REF!</definedName>
    <definedName name="_Order1" hidden="1">255</definedName>
    <definedName name="_Order2" hidden="1">255</definedName>
    <definedName name="_Pl2" localSheetId="2" hidden="1">{"'Sheet1'!$L$16"}</definedName>
    <definedName name="_Pl2" hidden="1">{"'Sheet1'!$L$16"}</definedName>
    <definedName name="_Sort" hidden="1">#REF!</definedName>
    <definedName name="_xlfn.AGGREGATE" hidden="1">#NAME?</definedName>
    <definedName name="_xlfn.BAHTTEXT" hidden="1">#NAME?</definedName>
    <definedName name="_xlfn.IFERROR" hidden="1">#NAME?</definedName>
    <definedName name="B1" localSheetId="2" hidden="1">{"'Sheet1'!$L$16"}</definedName>
    <definedName name="B1" hidden="1">{"'Sheet1'!$L$16"}</definedName>
    <definedName name="Code" hidden="1">#REF!</definedName>
    <definedName name="data1" hidden="1">#REF!</definedName>
    <definedName name="data2" hidden="1">#REF!</definedName>
    <definedName name="data3" hidden="1">#REF!</definedName>
    <definedName name="Discount" hidden="1">#REF!</definedName>
    <definedName name="display_area_2" hidden="1">#REF!</definedName>
    <definedName name="dsh" hidden="1">#REF!</definedName>
    <definedName name="FCode" hidden="1">#REF!</definedName>
    <definedName name="h" localSheetId="2" hidden="1">{"'Sheet1'!$L$16"}</definedName>
    <definedName name="h" hidden="1">{"'Sheet1'!$L$16"}</definedName>
    <definedName name="HiddenRows" hidden="1">#REF!</definedName>
    <definedName name="HTML_CodePage" hidden="1">950</definedName>
    <definedName name="HTML_Control" localSheetId="2"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localSheetId="2" hidden="1">{"'Sheet1'!$L$16"}</definedName>
    <definedName name="huy" hidden="1">{"'Sheet1'!$L$16"}</definedName>
    <definedName name="l" localSheetId="2" hidden="1">{"'Sheet1'!$L$16"}</definedName>
    <definedName name="l" hidden="1">{"'Sheet1'!$L$16"}</definedName>
    <definedName name="lan" localSheetId="2" hidden="1">{#N/A,#N/A,TRUE,"BT M200 da 10x20"}</definedName>
    <definedName name="lan" hidden="1">{#N/A,#N/A,TRUE,"BT M200 da 10x20"}</definedName>
    <definedName name="lk" hidden="1">#REF!</definedName>
    <definedName name="NSO2" localSheetId="2" hidden="1">{"'Sheet1'!$L$16"}</definedName>
    <definedName name="NSO2" hidden="1">{"'Sheet1'!$L$16"}</definedName>
    <definedName name="OrderTable" hidden="1">#REF!</definedName>
    <definedName name="Pl2" localSheetId="2" hidden="1">{"'Sheet1'!$L$16"}</definedName>
    <definedName name="Pl2" hidden="1">{"'Sheet1'!$L$16"}</definedName>
    <definedName name="_xlnm.Print_Area" localSheetId="1">'Bieu so 02'!$A$1:$T$24</definedName>
    <definedName name="_xlnm.Print_Titles" localSheetId="0">'Bieu so 01'!$4:$5</definedName>
    <definedName name="_xlnm.Print_Titles" localSheetId="2">'Bieu so 03'!$5:$6</definedName>
    <definedName name="ProdForm" hidden="1">#REF!</definedName>
    <definedName name="Product" hidden="1">#REF!</definedName>
    <definedName name="RCArea" hidden="1">#REF!</definedName>
    <definedName name="SpecialPrice" hidden="1">#REF!</definedName>
    <definedName name="tbl_ProdInfo" hidden="1">#REF!</definedName>
    <definedName name="ttttt" localSheetId="2" hidden="1">{"'Sheet1'!$L$16"}</definedName>
    <definedName name="ttttt" hidden="1">{"'Sheet1'!$L$16"}</definedName>
    <definedName name="TTTTTTTTT" localSheetId="2" hidden="1">{"'Sheet1'!$L$16"}</definedName>
    <definedName name="TTTTTTTTT" hidden="1">{"'Sheet1'!$L$16"}</definedName>
    <definedName name="ttttttttttt" localSheetId="2" hidden="1">{"'Sheet1'!$L$16"}</definedName>
    <definedName name="ttttttttttt" hidden="1">{"'Sheet1'!$L$16"}</definedName>
    <definedName name="u" localSheetId="2" hidden="1">{"'Sheet1'!$L$16"}</definedName>
    <definedName name="u" hidden="1">{"'Sheet1'!$L$16"}</definedName>
    <definedName name="ư" localSheetId="2" hidden="1">{"'Sheet1'!$L$16"}</definedName>
    <definedName name="ư" hidden="1">{"'Sheet1'!$L$16"}</definedName>
    <definedName name="v" localSheetId="2" hidden="1">{"'Sheet1'!$L$16"}</definedName>
    <definedName name="v" hidden="1">{"'Sheet1'!$L$16"}</definedName>
    <definedName name="wrn.Bang._.ke._.nhan._.hang." localSheetId="2" hidden="1">{#N/A,#N/A,FALSE,"Ke khai NH"}</definedName>
    <definedName name="wrn.Bang._.ke._.nhan._.hang." hidden="1">{#N/A,#N/A,FALSE,"Ke khai NH"}</definedName>
    <definedName name="wrn.Che._.do._.duoc._.huong." localSheetId="2" hidden="1">{#N/A,#N/A,FALSE,"BN (2)"}</definedName>
    <definedName name="wrn.Che._.do._.duoc._.huong." hidden="1">{#N/A,#N/A,FALSE,"BN (2)"}</definedName>
    <definedName name="wrn.chi._.tiÆt." localSheetId="2" hidden="1">{#N/A,#N/A,FALSE,"Chi ti?t"}</definedName>
    <definedName name="wrn.chi._.tiÆt." hidden="1">{#N/A,#N/A,FALSE,"Chi ti?t"}</definedName>
    <definedName name="wrn.Giáy._.bao._.no." localSheetId="2" hidden="1">{#N/A,#N/A,FALSE,"BN"}</definedName>
    <definedName name="wrn.Giáy._.bao._.no." hidden="1">{#N/A,#N/A,FALSE,"BN"}</definedName>
    <definedName name="wrn.vd." localSheetId="2" hidden="1">{#N/A,#N/A,TRUE,"BT M200 da 10x20"}</definedName>
    <definedName name="wrn.vd." hidden="1">{#N/A,#N/A,TRUE,"BT M200 da 10x20"}</definedName>
  </definedNames>
  <calcPr fullCalcOnLoad="1"/>
</workbook>
</file>

<file path=xl/sharedStrings.xml><?xml version="1.0" encoding="utf-8"?>
<sst xmlns="http://schemas.openxmlformats.org/spreadsheetml/2006/main" count="564" uniqueCount="351">
  <si>
    <t>TT</t>
  </si>
  <si>
    <t>Tổng số</t>
  </si>
  <si>
    <t>Tổng cộng</t>
  </si>
  <si>
    <t>Tên Dự án</t>
  </si>
  <si>
    <t>Nhà đầu tư</t>
  </si>
  <si>
    <t>Mục tiêu, 
quy mô/công suất</t>
  </si>
  <si>
    <t>Địa điểm thực hiện</t>
  </si>
  <si>
    <t>Diện tích đất dự kiến sử dụng
(Ha)</t>
  </si>
  <si>
    <t>Tổng vốn đầu tư
(Triệu đồng)</t>
  </si>
  <si>
    <t>Tiến độ thực hiện đầu tư
(năm)</t>
  </si>
  <si>
    <t>Thời hạn thực hiện dự án
(năm)</t>
  </si>
  <si>
    <t>Trong đó: 
Vốn tự có</t>
  </si>
  <si>
    <t>Tỷ đồng</t>
  </si>
  <si>
    <t>%</t>
  </si>
  <si>
    <t>Tấn</t>
  </si>
  <si>
    <t>Đơn vị tính</t>
  </si>
  <si>
    <t>ha</t>
  </si>
  <si>
    <t>"</t>
  </si>
  <si>
    <t xml:space="preserve">TT
</t>
  </si>
  <si>
    <t>m3</t>
  </si>
  <si>
    <t>Học sinh</t>
  </si>
  <si>
    <t>Kế hoạch</t>
  </si>
  <si>
    <t>Tạ/ha</t>
  </si>
  <si>
    <t>Cùng kỳ</t>
  </si>
  <si>
    <t>Ha</t>
  </si>
  <si>
    <t>Lao động</t>
  </si>
  <si>
    <t>Tổng diện tích gieo trồng cây hàng năm</t>
  </si>
  <si>
    <t>Tổng diện tích gieo trồng</t>
  </si>
  <si>
    <t>Tổng sản lượng lương thực</t>
  </si>
  <si>
    <t xml:space="preserve">con </t>
  </si>
  <si>
    <t>Nghìn USD</t>
  </si>
  <si>
    <t>Lượt</t>
  </si>
  <si>
    <t>xã, phường, thị trấn</t>
  </si>
  <si>
    <t>Địa bàn</t>
  </si>
  <si>
    <t>Biểu số: 01</t>
  </si>
  <si>
    <t>Biểu số: 03</t>
  </si>
  <si>
    <t>A</t>
  </si>
  <si>
    <t>B</t>
  </si>
  <si>
    <t>C</t>
  </si>
  <si>
    <t>DANH MỤC DỰ ÁN ĐÃ CHẤP THUẬN CHỦ TRƯƠNG ĐẦU TƯ</t>
  </si>
  <si>
    <t>Đơn vị tính : Triệu đồng</t>
  </si>
  <si>
    <t>Cơ quan thuế</t>
  </si>
  <si>
    <t>Tổng nợ</t>
  </si>
  <si>
    <t>Nợ khó thu</t>
  </si>
  <si>
    <t>Nợ có khả năng thu</t>
  </si>
  <si>
    <t xml:space="preserve">   1</t>
  </si>
  <si>
    <t xml:space="preserve">   2</t>
  </si>
  <si>
    <t>Chi cục Thuế TP Kon Tum</t>
  </si>
  <si>
    <t xml:space="preserve">   3</t>
  </si>
  <si>
    <t>Chi cục Thuế huyện Đắk Glei</t>
  </si>
  <si>
    <t xml:space="preserve">   4</t>
  </si>
  <si>
    <t>Chi cục Thuế huyện Ngọc Hồi</t>
  </si>
  <si>
    <t xml:space="preserve">   5</t>
  </si>
  <si>
    <t>Chi cục Thuế huyện Đắk Tô</t>
  </si>
  <si>
    <t xml:space="preserve">   6</t>
  </si>
  <si>
    <t>Chi cục Thuế huyện Kon Rẫy</t>
  </si>
  <si>
    <t xml:space="preserve">   7</t>
  </si>
  <si>
    <t>Chi cục Thuế huyện Kon Plông</t>
  </si>
  <si>
    <t xml:space="preserve">   8</t>
  </si>
  <si>
    <t>Chi cục Thuế huyện Đăk Hà</t>
  </si>
  <si>
    <t xml:space="preserve">   9</t>
  </si>
  <si>
    <t>Chi cục Thuế huyện Sa Thầy</t>
  </si>
  <si>
    <t xml:space="preserve">  10</t>
  </si>
  <si>
    <t>Chi cục Thuế Huyện Tu Mơ Rông</t>
  </si>
  <si>
    <t xml:space="preserve">  11</t>
  </si>
  <si>
    <t>Chi cục Thuế Huyện Ia H’Drai</t>
  </si>
  <si>
    <t>Trong đó:</t>
  </si>
  <si>
    <t>Nội dung</t>
  </si>
  <si>
    <t>CÁC CHỈ TIÊU TỔNG HỢP</t>
  </si>
  <si>
    <t>Tổng sản phẩm trên địa bàn theo giá so sánh 2010 (giá cơ bản)</t>
  </si>
  <si>
    <t>-</t>
  </si>
  <si>
    <t>+</t>
  </si>
  <si>
    <t>Nông, lâm, thủy sản</t>
  </si>
  <si>
    <t>Công nghiệp - xây dựng</t>
  </si>
  <si>
    <t>Thương mại - dịch vụ</t>
  </si>
  <si>
    <t>Riêng Thuế NK, thuế SP trừ trợ cấp SP</t>
  </si>
  <si>
    <t>Tổng sản phẩm trên địa bàn theo giá hiện hành (giá cơ bản)</t>
  </si>
  <si>
    <t>Nông lâm thủy sản</t>
  </si>
  <si>
    <t>Cơ cấu tổng sản phẩm trên địa bàn theo giá hiện hành (giá cơ bản)</t>
  </si>
  <si>
    <t>LĨNH VỰC KINH TẾ</t>
  </si>
  <si>
    <t>I</t>
  </si>
  <si>
    <t>Nông nghiệp</t>
  </si>
  <si>
    <t>*</t>
  </si>
  <si>
    <t>a</t>
  </si>
  <si>
    <t>Cây lương thực có hạt</t>
  </si>
  <si>
    <t>Cây lúa</t>
  </si>
  <si>
    <t>Diện tích</t>
  </si>
  <si>
    <t>Năng suất</t>
  </si>
  <si>
    <t>Sản lượng</t>
  </si>
  <si>
    <t>Cây ngô</t>
  </si>
  <si>
    <t>b</t>
  </si>
  <si>
    <t>c</t>
  </si>
  <si>
    <t>d</t>
  </si>
  <si>
    <t>Rau, đậu các loại</t>
  </si>
  <si>
    <t>Cây công nghiệp hàng năm</t>
  </si>
  <si>
    <t>Cây khác</t>
  </si>
  <si>
    <t>Tổng đàn trâu</t>
  </si>
  <si>
    <t>Tổng đàn bò</t>
  </si>
  <si>
    <t>Tổng đàn lợn</t>
  </si>
  <si>
    <t>Lâm nghiệp</t>
  </si>
  <si>
    <t>Trồng rừng tập trung</t>
  </si>
  <si>
    <t>Chăm sóc rừng trồng</t>
  </si>
  <si>
    <t>Khai thác gỗ</t>
  </si>
  <si>
    <t>Thủy sản</t>
  </si>
  <si>
    <t>Diện tích nuôi trồng thủy sản</t>
  </si>
  <si>
    <t>Nuôi cá hồ chứa</t>
  </si>
  <si>
    <t>Nuôi cá ao</t>
  </si>
  <si>
    <t>Sản lượng thủy sản</t>
  </si>
  <si>
    <t>Sản lượng nuôi trồng</t>
  </si>
  <si>
    <t>Sản lượng khai thác tự nhiên</t>
  </si>
  <si>
    <t>II</t>
  </si>
  <si>
    <t>Sản phẩm chủ yếu của ngành công nghiệp</t>
  </si>
  <si>
    <t>Đường kết tinh</t>
  </si>
  <si>
    <t>Gỗ xẻ XDCB</t>
  </si>
  <si>
    <t>Tinh bột sắn</t>
  </si>
  <si>
    <t>Nước máy</t>
  </si>
  <si>
    <t>Điện thương phẩm</t>
  </si>
  <si>
    <t>III</t>
  </si>
  <si>
    <t>Thương mại và dịch vụ</t>
  </si>
  <si>
    <t>Tổng mức bán lẻ hh và doanh thu dịch vụ</t>
  </si>
  <si>
    <t>Kim ngạch xuất khẩu</t>
  </si>
  <si>
    <t>Kim ngạch nhập khẩu</t>
  </si>
  <si>
    <t>Du lịch</t>
  </si>
  <si>
    <t>Tổng doanh thu</t>
  </si>
  <si>
    <t>Công suất sử dụng phòng</t>
  </si>
  <si>
    <t>Tổng lượt khách</t>
  </si>
  <si>
    <t>Trong đó: khách quốc tế</t>
  </si>
  <si>
    <t>THU - CHI NGÂN SÁCH</t>
  </si>
  <si>
    <t>D</t>
  </si>
  <si>
    <t>VĂN HÓA - XÃ HỘI</t>
  </si>
  <si>
    <t>Giáo dục và Đào tạo</t>
  </si>
  <si>
    <t xml:space="preserve">Tiểu học </t>
  </si>
  <si>
    <t>THCS</t>
  </si>
  <si>
    <t>THPT</t>
  </si>
  <si>
    <t>Mẫu giáo</t>
  </si>
  <si>
    <t>Lao động, việc làm</t>
  </si>
  <si>
    <t>Tạo việc làm thông qua CT vay vốn GQVL</t>
  </si>
  <si>
    <t>Xuất khẩu lao động</t>
  </si>
  <si>
    <t>Cung ứng lao động</t>
  </si>
  <si>
    <t>Dạy nghề cho lao động nông thôn (QĐ: 1956)</t>
  </si>
  <si>
    <t>Bảo vệ quyền lợi trẻ em</t>
  </si>
  <si>
    <t>Số xã, phương, thị trấn đạt tiêu chuẩn phù hợp với trẻ em</t>
  </si>
  <si>
    <t>Tỷ lệ trẻ em có hoàn cảnh ĐBKK được bảo vệ chăm sóc</t>
  </si>
  <si>
    <t>E</t>
  </si>
  <si>
    <t>TÍN DỤNG - TIỀN TỆ</t>
  </si>
  <si>
    <t>Nguồn vốn huy động</t>
  </si>
  <si>
    <t>Tiền gửi không kỳ hạn</t>
  </si>
  <si>
    <t>Tiền gửi có kỳ hạn</t>
  </si>
  <si>
    <t>Phát hành giấy tờ có giá</t>
  </si>
  <si>
    <t>Tổng dư nợ cho vay</t>
  </si>
  <si>
    <t>Ngắn hạn</t>
  </si>
  <si>
    <t>Trung hạn, dài hạn</t>
  </si>
  <si>
    <t>Nợ xấu</t>
  </si>
  <si>
    <t>Y tế</t>
  </si>
  <si>
    <t>Tỷ lệ bao phủ bảo hiểm y tế</t>
  </si>
  <si>
    <t>Số giường bệnh/10.000dân (không tính giường trạm y tế xã)</t>
  </si>
  <si>
    <t>Số bác sỹ/10.000dân</t>
  </si>
  <si>
    <t>TÌNH HÌNH THỰC HIỆN MỘT SỐ CHỈ TIÊU KINH TẾ - XÃ HỘI 6 THÁNG ĐẦU NĂM 2019</t>
  </si>
  <si>
    <t>Năm 2019</t>
  </si>
  <si>
    <t>Ước 6 tháng năm 2019</t>
  </si>
  <si>
    <t xml:space="preserve">Ước 6 tháng 2019 so với (%) </t>
  </si>
  <si>
    <t>Huy động học sinh ra lớp năm học 2018-2019</t>
  </si>
  <si>
    <t>Nợ thuế tại thời điểm 31/12/2018</t>
  </si>
  <si>
    <t>Chỉ tiêu thu nợ năm 2019</t>
  </si>
  <si>
    <t>Tổng nợ tại thời điểm 31/12/2019 không vượt quá :</t>
  </si>
  <si>
    <t>Tổng nợ có khả năng thu tại 31/12/2019 không vượt quá:</t>
  </si>
  <si>
    <t>So sánh với nợ thuế 31/12/2018</t>
  </si>
  <si>
    <t>So sánh với chỉ tiêu thu nợ năm 2019</t>
  </si>
  <si>
    <t>Chỉ tiêu thu nợ thuế của Cục Thuế tỉnh Kon Tum năm 2019 theo Công văn 390/TCT-QLN ngày 30/01/2019 của Tổng nợ Thuế là:</t>
  </si>
  <si>
    <t xml:space="preserve"> - Tổng nợ thuế có khả năng thu tại thời điểm 31/12/2019 không vợt quá 38 tỷ đồng;</t>
  </si>
  <si>
    <t xml:space="preserve"> - Thu tối thiểu  80% nợ có khả năng thu tại thời điểm 31/12/2018.</t>
  </si>
  <si>
    <t xml:space="preserve">BIỂU ĐÁNH GIÁ KẾT QUẢ THU NỢ THUẾ </t>
  </si>
  <si>
    <t>Số tuyệt đối
 tăng (+),
 giảm (-)</t>
  </si>
  <si>
    <t xml:space="preserve"> (%) tăng (+),
 giảm (-)</t>
  </si>
  <si>
    <t>Số tuyệt đối 
tăng (+), giảm (-)</t>
  </si>
  <si>
    <t>18=9:3</t>
  </si>
  <si>
    <t>(%) tăng (+),
 giảm (-)</t>
  </si>
  <si>
    <t>Số tuyệt đối tăng (+),
 giảm (-)</t>
  </si>
  <si>
    <t>(%) tăng (+),
giảm (-)</t>
  </si>
  <si>
    <t>Thu thuế xuất, nhập khẩu</t>
  </si>
  <si>
    <t>Thu nội địa</t>
  </si>
  <si>
    <t>Trừ tiền sử dụng đất</t>
  </si>
  <si>
    <t>Chi đầu tư phát triển do địa phương quản lý</t>
  </si>
  <si>
    <t xml:space="preserve"> Đầu tư từ nguồn thu tiền sử dụng đất</t>
  </si>
  <si>
    <t xml:space="preserve"> Thu từ xổ số kiến thiết</t>
  </si>
  <si>
    <t>Chi thường xuyên (bao gồn cả TW BSMT)</t>
  </si>
  <si>
    <t>Thu từ kinh tế Trung ương</t>
  </si>
  <si>
    <t>Thu quốc doanh địa phương</t>
  </si>
  <si>
    <t>Thu ngoài quốc doanh</t>
  </si>
  <si>
    <t>Thu từ khu vực có vốn đầu tư nước ngoài</t>
  </si>
  <si>
    <t>Thu tiền sử dụng đất</t>
  </si>
  <si>
    <t>Thu từ hoạt động SXKT</t>
  </si>
  <si>
    <t>Vốn cân đối ngân sách địa phương</t>
  </si>
  <si>
    <t>Hỗ trợ đầu tư theo các chương trình mục tiêu, chương trình mục tiêu quốc gia từ Ngân sách Trung ương</t>
  </si>
  <si>
    <t>Thực hiện 6 tháng năm 2018</t>
  </si>
  <si>
    <t>25-26</t>
  </si>
  <si>
    <t>26-27</t>
  </si>
  <si>
    <t>39-40</t>
  </si>
  <si>
    <t>7-8</t>
  </si>
  <si>
    <t>Biểu số: 02</t>
  </si>
  <si>
    <t>Gạch không nung</t>
  </si>
  <si>
    <t>1000 viên</t>
  </si>
  <si>
    <t>Gạch nung tuy nen</t>
  </si>
  <si>
    <t>Cồn sinh học</t>
  </si>
  <si>
    <t>Khai thác đá, cát, sỏi các loại</t>
  </si>
  <si>
    <t>Triệu Kw/h</t>
  </si>
  <si>
    <t>Điện địa phương sản xuất (thủy điện)</t>
  </si>
  <si>
    <t>1.000 m3</t>
  </si>
  <si>
    <t>Nợ quá hạn</t>
  </si>
  <si>
    <t>Nợ khoanh</t>
  </si>
  <si>
    <t>Xưởng sản xuất các mặt hàng giải khát</t>
  </si>
  <si>
    <t>Thành phố Kon Tum</t>
  </si>
  <si>
    <t>Một phần Lô D5, KCN Hòa Bình, Tp Kon Tum</t>
  </si>
  <si>
    <t xml:space="preserve">- Hoàn tất 
thủ tục đầu tư T6/2019
- Hoàn thành đưa vào sử dụng T10/2019 </t>
  </si>
  <si>
    <t>39 năm
 01 tháng</t>
  </si>
  <si>
    <t>Nhà nghỉ kết hợp ăn uống giải khát</t>
  </si>
  <si>
    <t>Ngọc Hồi</t>
  </si>
  <si>
    <t xml:space="preserve"> Tầng cao 2 tầng; quy mô 16 phòng với 32 giường và các dịch vụ ăn uống giải khát </t>
  </si>
  <si>
    <t>Lô TM13-1, Khu I, Khu kinh tế cửa khẩu quốc tế Bờ Y</t>
  </si>
  <si>
    <t>- Hoàn tất 
thủ tục đầu tư T3/2019
- Hoàn thành đưa vào sử dụng T01/2021</t>
  </si>
  <si>
    <t>50 năm</t>
  </si>
  <si>
    <t>Dự án khai thác khoáng sản cát làm vật liệu xây dựng thông thường tại vị trí 2 điểm mỏ thuộc thôn 6, xã Kon Đào, huyện Đăk Tô, tỉnh Kon Tum</t>
  </si>
  <si>
    <t>Đăk Tô</t>
  </si>
  <si>
    <t>- Trữ lượng khoáng sản được phê duyệt ở thể tự nhiên: 13.374 m3
- Công suất thiết kế khai thác ở thể tự nhiên: 2.229 m3/năm
- Công suất thiết kế khai thác ở thể nguyên khai: 2.507,6 m3/năm (hệ số nở rời 1,125) 
- Quy mô kiến trúc xây dựng: Các hạng mục phụ trợ (nhà điều hành, kho vật tư, nhà để xe, kho chứa chất thải rắn,...) 100 m2
-Sản phẩm đầu ra: Cát làm vật liệu xây dựng</t>
  </si>
  <si>
    <t>Thôn 6, xã Kon Đào, huyện Đăk Tô, tỉnh Kon Tum.</t>
  </si>
  <si>
    <t>01/2019-02/2019</t>
  </si>
  <si>
    <t>6 năm 5 tháng</t>
  </si>
  <si>
    <t>Dự án khai thác khoáng sản cát làm vật liệu xây dựng thông thường tại vị trí 1 điểm mỏ thuộc thôn 6, xã Kon Đào, huyện Đăk Tô, tỉnh Kon Tum</t>
  </si>
  <si>
    <t>- Trữ lượng khoáng sản được phê duyệt ở thể tự nhiên: 14.550 m3
- Công suất thiết kế khai thác ở thể tự nhiên: 2.425 m3/năm
- Công suất thiết kế khai thác ở thể nguyên khai: 2.728 m3/năm (hệ số nở rời 1,125)
- Quy mô kiến trúc xây dựng: Các hạng mục phụ trợ (nhà điều hành, kho vật tư, nhà để xe, kho chứa chất thải rắn,...) 100 m2
-Sản phẩm đầu ra: Cát làm vật liệu xây dựng</t>
  </si>
  <si>
    <t>Thôn 6, xã Kon Đào, huyện Đăk Tô, tỉnh Kon Tum</t>
  </si>
  <si>
    <t xml:space="preserve">Dự án nuôi và chế biến các sản phẩm từ giun quế tại thôn Kon Năng, xã Măng Cành, huyện Kon Plông, tỉnh Kon Tum </t>
  </si>
  <si>
    <t>Kon Plông</t>
  </si>
  <si>
    <t>Công suất thiết kế: 2.000 tấn sản phẩm/năm.
- Sản phẩm cung cấp: Phân vi sinh từ giun quế
-Quy mô kiến trúc xây dựng: Nhà chế biến các sản phẩm từ giun quế 450 m2; nhà ở công nhân, nhà ở quản lý 50 m2; nhà kính phơi giun 400 m2; sân bê tông 105 m2</t>
  </si>
  <si>
    <t>Khoảnh 14, tiểu khu 479, thôn Kon Năng, xã Măng Cành, huyện Kon Plông</t>
  </si>
  <si>
    <t>Quý II/2019-Quý I/2020</t>
  </si>
  <si>
    <t>Dự án đầu tư khai thác khoáng sản đất làm vật liệu san lấp tại thôn Kon Gur, xã Đăk Blà, thành phố Kon Tum, tỉnh Kon Tum</t>
  </si>
  <si>
    <t>-Trữ lượng địa chất tại mỏ được phê duyệt ở thể tự nhiên: 61.350 m3
- Trữ lượng được phê duyệt ở thể nguyên khai: 79.755 m3 (hệ số nở rời 1,3)
-Trữ lượng huy động vào thiết kế khai thác ở thể tự nhiên: 53.081 m3
- Trữ lượng huy động vào thiết kế khai thác ở thể nguyên khai: 69.005 m3
- Sản phẩm cung cấp: Đất làm vật liệu san lấp
-Quy mô kiến trúc xây dựng: Nhà điều hành dạng container 15 m2; kho vật tư, kho chất thải nguy hại dạng container 15 m2</t>
  </si>
  <si>
    <t>Thuộc thôn Kon Gur, xã Đăk Blà, thành phố Kon Tum, tỉnh Kon Tum</t>
  </si>
  <si>
    <t>01/2019-5/2019</t>
  </si>
  <si>
    <t>3 năm 1 tháng</t>
  </si>
  <si>
    <t>Dự án đầu tư khai thác khoáng sản cát làm vật liệu xây dựng thông thường tại điểm mỏ số 7 thuộc thôn Tê Pheo, xã Đăk Trăm, huyện Đăk Tô, tỉnh Kon Tum</t>
  </si>
  <si>
    <t>- Trữ lượng khoáng sản được phê duyệt ở thể tự nhiên: 8.155 m3
- Công suất thiết kế khai thác ở thể tự nhiên: 2.000 m3/năm
- Công suất thiết kế khai thác ở thể nguyên khai: 2.250 m3/năm (hệ số nở rời 1,125).
- Quy mô kiến trúc xây dựng: Nhà điều hành dạng container 15 m2; kho vật tư, kho chất thải nguy hại dạng container 15 m2
-Sản phẩm đầu ra: Cát làm vật liệu xây dựng</t>
  </si>
  <si>
    <t>Thôn Tê Pheo, xã Đăk Trăm, huyện Đăk Tô, tỉnh Kon Tum</t>
  </si>
  <si>
    <t>01/2019-04/2019</t>
  </si>
  <si>
    <t>Bến xe và cửa hàng xăng dầu trên địa bàn huyện Ia H’Drai</t>
  </si>
  <si>
    <t>Ia H'Drai</t>
  </si>
  <si>
    <t xml:space="preserve">- Mục tiêu dự án: Vận tải hàng hóa và đường bộ; Bán buôn nhiên liệu rắn, lỏng, khí và các sản phẩm liên quan: Mua bán các sản phẩm xăng dầu như xăng, dầu điêzen, dầu hỏa, các loại mỡ, nhờn,..
- Dự kiến đầu tư theo tiêu chuẩn Bến xe Loại IV; Công suất bến xe dự kiến: 150 xe/ngày đêm. 
- Cửa hàng xăng dầu: Công suất thiết kế: Xăng 450 m³/năm; Dầu: 400 m³/năm. Dung tích bể chứa xăng: Hai bể 15 m³; bể chứa dầu 15 m³. </t>
  </si>
  <si>
    <t xml:space="preserve">Tại Thôn 1, xã Ia Tơi, huyện Ia H’Drai, tỉnh Kon Tum. </t>
  </si>
  <si>
    <t>2018-2020</t>
  </si>
  <si>
    <t xml:space="preserve">Dự án khai thác mỏ cát, sỏi làm vật liệu xây dựng thông thường tại điểm mỏ số 6 thuộc ranh giới xã Ia Ly, xã Ia Xiêr và thị trấn Sa Thầy, huyện Sa Thầy, tỉnh Kon Tum </t>
  </si>
  <si>
    <t>Sa Thầy</t>
  </si>
  <si>
    <t>- Trữ lượng và tài nguyên cát được phê duyệt ở thể tự nhiên: 26.769,78 m3
- Trữ lượng sạn, sỏi được phê duyệt ở thể tự nhiên: 3.858,37 m3 
- Trữ lượng và tài nguyên cát huy động vào khai thác ở thể nguyên khai: 30.116 m3 (hệ số nở rời 1,125).
- Trữ lượng sạn, sỏi huy động vào khai thác ở thể nguyên khai: 4.977,3 m3 (hệ số nở rời 1,29).
- Công suất khai thác trong năm đầu tiên tại mỏ: 4.461,63 m3 cát ở thể tự nhiên tương đương 5.019,33 m3 ở thể nguyên khai; 3.858,37 m3 sỏi, sạn ở thể tự nhiên tương đương 4.977,3 m3 ở thể nguyên khai.
- Công suất khai thác từ năm thứ 2 tại mỏ: 4.461,63 m3 cát ở thể tự nhiên tương đương 5.019,33 m3 ở thể nguyên khai. 
- Sản phẩm đầu ra: Cát, sạn, sỏi làm vật liệu xây dựng.</t>
  </si>
  <si>
    <t>Ranh giới xã Ia Ly, xã Ia Xiêr và thị trấn Sa Thầy, huyện Sa Thầy tỉnh Kon Tum</t>
  </si>
  <si>
    <t>10/2018-2/2019</t>
  </si>
  <si>
    <t>Thủy điện Plei Kần Hạ</t>
  </si>
  <si>
    <t>Đăk Tô, Ngọc Hồi</t>
  </si>
  <si>
    <t>- Công suất thiết kế: 10 MW; Điện lượng trung bình năm 37,98 triệu kWh.
- Sản phẩm, dịch vụ cung cấp: Sản xuất truyền tải và phân phối điện.</t>
  </si>
  <si>
    <t>Xã Tân Cảnh, xã Ngọc Tụ, xã Đăk Rơ Nga, huyện Đăk Tô và xã Đăk Kan, thị trấn PleiKần, huyện Ngọc Hồi, tỉnh Kon Tum.</t>
  </si>
  <si>
    <t xml:space="preserve">Dự án đầu tư khai thác khoáng sản cát, sạn, sỏi làm vật liệu xây dựng thông thường tại điểm mỏ thuộc thôn Đăk Tông, xã Ngọc Tụ, huyện Đăk Tô, tỉnh Kon Tum </t>
  </si>
  <si>
    <t>- Trữ lượng khoáng sản quy về thể nguyên khai: 4.149,39 m3, trong đó: cát 2.580,75 m3 (hệ số nở rời 1,125); sạn, sỏi 1.568,64 m3 (hệ số nở rời 1,29)
- Tài nguyên quy về thể nguyên khai: 20.746,62 m3, trong đó: cát 12.906 m3; sạn, sỏi 7.840,62 m3
- Trữ lượng và tài nguyên huy động vào thiết kế khai thác ở thể tự nhiên: 21.060 m3, trong đó: trữ lượng 3.510 m3; tài nguyên 17.550 m3
- Trữ lượng và tài nguyên huy động vào thiết kế khai thác ở thể nguyên khai:   24.896,01 m3, trong đó: trữ lượng 4.149,39 m3; tài nguyên 20.746,62 m3
- Công suất thiết kế khai thác cát: 2.294 m3 ở thể tự nhiên/năm, tương đương 2.580,75 m3 ở thể nguyên khai/năm; sạn, sỏi: 1.216 m3 ở thể tự nhiên/năm, tương đương 1.568,64 m3/năm</t>
  </si>
  <si>
    <t>Thôn Đăk Tông, xã Ngọc Tụ, huyện Đăk Tô, tỉnh Kon Tum</t>
  </si>
  <si>
    <t>02/2019-8/2019</t>
  </si>
  <si>
    <t>6 năm 9 tháng</t>
  </si>
  <si>
    <t>Đầu tư trồng cao su tại tiểu khu 768, 771 xã IA Đal, huyện IA Hdrai, tỉnh Kon Tum</t>
  </si>
  <si>
    <t>- CSTK: trồng 148,19 ha cao su
- SP cung cấp: Mủ cao su</t>
  </si>
  <si>
    <t xml:space="preserve">Khoảnh 9,10,11 tiểu khu 768; Khoảnh 5,6,7,8 tiểu khu 771, xã IA Đal huyện Ia </t>
  </si>
  <si>
    <t>2012-2016</t>
  </si>
  <si>
    <t>Nhà máy sản xuất tinh chất dược liệu</t>
  </si>
  <si>
    <t>Đăk Hà</t>
  </si>
  <si>
    <t>Sản xuất tinh chất dược liệu (Hồng sâm, Đảng sâm, Đương quy, Sa nhân tím, Ba kích, Lan kim tuyến, Đinh lăng, Nghệ vàng,...): Công suất 5.000 lít/năm</t>
  </si>
  <si>
    <t>11/2018-Quý IV/2019</t>
  </si>
  <si>
    <t>Thủy Nước Long 1&amp;2</t>
  </si>
  <si>
    <t>Thủy điện Nước Long 1: Công suất lắp máy 1,8 MW; Điện lượng trung bình năm 6,37 triệu Kwh.
Thủy điện Nước Long 2: Công suất lắp máy 3,6 MW; Điện lượng trung bình năm 12,8 triệu Kwh.</t>
  </si>
  <si>
    <t>Suối Đăk Xiêu (nhánh cấp I bờ trái sông Đăk Sê Lô) và suối La Ê (nhánh cấp I bờ phải sông Trà Khúc), thuộc xã Pờ Ê, huyện Kon Plông, tỉnh Kon Tum</t>
  </si>
  <si>
    <t>2018-2022</t>
  </si>
  <si>
    <t>Dự án đầu tư nuôi cá nước lạnh, trồng dược liệu kết hợp với du lịch sinh thái</t>
  </si>
  <si>
    <t>- Sản phẩm cung cấp: Các loại cá (Tầm, Hồi, Chình, Trắm, Chép, Trê, Rô,...), dược liệu v
- Công suất thiết kế:Sản lượng cá ước đạt: 40 tấn/năm; Sản lượng dược liệu: 30 tấn/năm; à các sản phẩm du lịch, dịch vụ khác; Phục vụ cho 25.000 lượt khách/năm</t>
  </si>
  <si>
    <t>Tại tiểu khu 487, thôn Măng Đen, xã Đắk Long, huyện Kon Plông, tỉnh Kon Tum</t>
  </si>
  <si>
    <t>Quý I/2019-Quý III/2020</t>
  </si>
  <si>
    <t>Dự án trang trại nông nghiệp trồng rau, củ, quả, dược liệu</t>
  </si>
  <si>
    <t>Công  suất  thiết  kế:  Trồng  rau,  hoa,  củ,  quả, dược  liệu  các  loại  với  sản lượng 100 tấn/năm</t>
  </si>
  <si>
    <t>Đường A Khanh, phường Trần Hưng Đạo, thành phốKon Tum, tỉnh Kon Tum</t>
  </si>
  <si>
    <t>Quý I/2019-Quý II/2021</t>
  </si>
  <si>
    <t>Đến năm 2030</t>
  </si>
  <si>
    <t>Dự án trồng dược liệu dưới tán rừng kết hợp du lịch sinh thái đẻ quản lý và bảo vệ rừng</t>
  </si>
  <si>
    <t>- CSTK: trồng Đảng sâm với sản lượng 350 tấn tươi/vụ/02 năm
- SP cung cấp: cung cấp Đảng sâm cho các bệnh viện y học cổ truyền và là nguyên iệu để sản xuất các sp của Công ty như: coffê Đảng sâm, cao đảng sâm, nước giải rượu Đảng sâm, nước tăng lực ĐS.</t>
  </si>
  <si>
    <t>Tiểu khu 483, 479, thôn Kon Năng, xã Măng Cành, hyện Kon Plong</t>
  </si>
  <si>
    <t>2019-2020</t>
  </si>
  <si>
    <t>Cơ sở sản xuất, kinh doanh hàng giải khát hiệu Tây Đô</t>
  </si>
  <si>
    <t>- Bố trí hài hòa các  hạng mục hạng mục công trình trên tổng diện tích 2.455m2
- Sản phẩm dịch vụ cung cấp:
+ Kem que 5.000 que/ngày
+ Kem hộp 50 kg/ngày
+ Đá viên 300 kg/ ngày</t>
  </si>
  <si>
    <t>Công ty TNHH MTV xuất nhập khẩu và Đầu tư nông lâm nghiệp Đong Dương</t>
  </si>
  <si>
    <t>Hộ kinh doanh Thạch Thị Sa</t>
  </si>
  <si>
    <t>Hộ kinh doanh Nguyễn Văn Bảy</t>
  </si>
  <si>
    <t>Hợp tác xã Lan rừng Măng Đen</t>
  </si>
  <si>
    <t>Công ty CP Xây dựng công trình Sông Hồng</t>
  </si>
  <si>
    <t>Hộ kinh doanh Phạm Văn Bừng</t>
  </si>
  <si>
    <t>Công ty cổ phần Trung Kiên</t>
  </si>
  <si>
    <t>Công ty TNHH Việt Trung - Gia Lai</t>
  </si>
  <si>
    <t>Công ty cổ phần tư vấn xây dựng Tân Phước</t>
  </si>
  <si>
    <t>Công ty TNHH Hoàng Long Hưng</t>
  </si>
  <si>
    <t>Chi nhánh 716 thuộc Tổng Công ty 15</t>
  </si>
  <si>
    <t>Liên hiệp HTX Nông Công nghiệp Xanh Kon Tum</t>
  </si>
  <si>
    <t>Công ty Cổ phần Đầu tư Thủy điện Đức Bảo</t>
  </si>
  <si>
    <t>Công ty cổ phần Thương mại - Dịch vụ và Đầu tư Măng Đen</t>
  </si>
  <si>
    <t>Công ty TNHH Nông nghiệp Lâm Nguyễn</t>
  </si>
  <si>
    <t>Công ty CP ĐT và PT Dược liệu Kon Tum</t>
  </si>
  <si>
    <r>
      <t xml:space="preserve">Chỉ số giá tiêu dùng </t>
    </r>
    <r>
      <rPr>
        <b/>
        <i/>
        <sz val="10"/>
        <rFont val="Arial Narrow"/>
        <family val="2"/>
      </rPr>
      <t>so tháng 12 năm trước.</t>
    </r>
  </si>
  <si>
    <r>
      <t>Trồng trọt (</t>
    </r>
    <r>
      <rPr>
        <b/>
        <i/>
        <sz val="10"/>
        <rFont val="Arial Narrow"/>
        <family val="2"/>
      </rPr>
      <t>Vụ đông xuân</t>
    </r>
    <r>
      <rPr>
        <b/>
        <sz val="10"/>
        <rFont val="Arial Narrow"/>
        <family val="2"/>
      </rPr>
      <t>)</t>
    </r>
  </si>
  <si>
    <r>
      <t xml:space="preserve">Chăn nuôi </t>
    </r>
    <r>
      <rPr>
        <sz val="10"/>
        <rFont val="Arial Narrow"/>
        <family val="2"/>
      </rPr>
      <t>(điều tra ngày 01/4 hàng năm)</t>
    </r>
  </si>
  <si>
    <t>Văn phòng Cục Thuế Tỉnh Kon Tum</t>
  </si>
  <si>
    <t xml:space="preserve"> - Tổng nợ thuế tại thời điểm 31/12/2019 không vợt quá 324 tỷ đồng;</t>
  </si>
  <si>
    <t>Trồng rau hoa xứ lạnh và cây ăn trái có giá trị kinh tế cao</t>
  </si>
  <si>
    <t xml:space="preserve">Công ty TNHH Bảo Gia Việt
</t>
  </si>
  <si>
    <t>Các sp cung cấp: cam các loại (cam canh, cam vinh, cam cao phong), 210 tấn/năm; Rau hoa xứ lạnh (rau rừng, bắp cải, hoa hồng), 72 tấn/năm</t>
  </si>
  <si>
    <t>Tiểu khu 486, thôn Măng Đen, xã Đăk Long, huyện Kon Plong, Kon Tum</t>
  </si>
  <si>
    <t>Trôồn rau củ quả và cây ăn quả sạch theo hướng hữu cơ</t>
  </si>
  <si>
    <t xml:space="preserve"> Công ty TNHH sản xuất TM và DV NN Ngọc Thnah Minh
</t>
  </si>
  <si>
    <t>- SP cung cấp: dược liệu,rau, củ, quả xứ lạnh và cây ăn trái sản xuất theo hướng hữu cơ.
- CSTK: Khu dược liệu: 0,1 ha Đương quy sản lượng 6 tấn; 0,1 ha Sâm dây 1,2 tấn.
2,63 ha trồng rau và cây ăn trái: 25 tấn Cam, 10 tấn Bưởi, 40 tấn Ổi, 9 tấn /Xoài, 9 tấn Bơ</t>
  </si>
  <si>
    <t>Tiểu khu 482, thôn Kon Tu Rằng, xã Măng Cành, huyện Kon Plong</t>
  </si>
  <si>
    <t>Ghi chú</t>
  </si>
  <si>
    <t>Chi ngân sách địa phương (nhiệm vụ chi 2019 bao gồm: Kế hoạch giao + chuyển nguồn năm trước sang)</t>
  </si>
  <si>
    <t>Nguồn tăng thu, nguồn khác</t>
  </si>
  <si>
    <r>
      <t>Thu NSNN trên địa bàn</t>
    </r>
    <r>
      <rPr>
        <b/>
        <i/>
        <sz val="10"/>
        <color indexed="10"/>
        <rFont val="Arial Narrow"/>
        <family val="2"/>
      </rPr>
      <t xml:space="preserve"> (không bao gồm số bổ sung từ NSTW)</t>
    </r>
  </si>
  <si>
    <r>
      <t>Nguồn khác</t>
    </r>
    <r>
      <rPr>
        <i/>
        <sz val="10"/>
        <color indexed="10"/>
        <rFont val="Arial Narrow"/>
        <family val="2"/>
      </rPr>
      <t xml:space="preserve"> (Bao gồm: Chi bổ sung quỹ dự trữ tài chính; Dự phòng ngân sách; Nguồn thực hiện CCTL; Nguồn tăng thu ngân sách, kết dư; Chi trả nợ lãi; Trả nợ vay kiên cố hóa kênh mương)</t>
    </r>
  </si>
  <si>
    <t>Thực hiện đến 31-5-2019</t>
  </si>
  <si>
    <t>Dựán khai  thác  khoáng  sản  cát  làm  vật  liệu  xây dựng thông thường tại thôn Brông Mỹ, xã Đăk Môn, huyện Đăk Gleivà thôn Đăk Giá, xã Đăk Ang, huyện Ngọc Hồi, tỉnh Kon Tum</t>
  </si>
  <si>
    <t>ĐGL, NH</t>
  </si>
  <si>
    <t xml:space="preserve"> Hộ kinh doanh Trần Đình Trọng
</t>
  </si>
  <si>
    <t>- Trữ lượng và tài nguyên cát được phê duyệt ở thể tự nhiên:16.800 m3
- Trữ lượng sạn, sỏi được phê duyệt ở thể tự nhiên2.200 m3 
- Trữ lượng  cát huy động vào khai thác ở thể nguyên khai: 18.900 m3 (hệ số nở rời 1,125).
- Trữ lượng sạn, sỏi huy động vào khai thác ở thể nguyên khai: 2.838 m3 (hệ số nở rời 1,29).
- Công suất khai thác cát ở thể tự nh2.362,55.019,33 m3 ở thể nguyên khai; 275 m3 sỏi, sạn ở thể tự nhiên tương đương 354,75 m3 ở thể nguyên khai. 
- Sản phẩm đầu ra: Cát, sạn, sỏi làm vật liệu xây dựng.</t>
  </si>
  <si>
    <t xml:space="preserve">Thôn  Brông  Mỹ, xã Đăk Môn, huyện Đăk Gleivà thôn Đăk Giá, xã Đăk Ang, huyện Ngọc Hồi, tỉnh Kon Tum.
</t>
  </si>
  <si>
    <t>5/2019-01/2020</t>
  </si>
  <si>
    <t>9 năm 2 tháng</t>
  </si>
  <si>
    <t>Dự án đầu tư khai thác khoáng sản đất làm vật liệu san lấp tại thôn Đăk Brông,xã Chư Hreng,thành phố Kon Tum, tỉnh Kon Tum</t>
  </si>
  <si>
    <t>TPKT</t>
  </si>
  <si>
    <t xml:space="preserve">Công ty TNHH Tuấn Dũng
</t>
  </si>
  <si>
    <t>- Trữ lượng được phê duyệt ở thể tự nhiên: 296.600 m3
- Trữ lượng được phê duyệt ở thểnguyên khai 385.580 (hệ số nở rời 1,39).
- Công suất thiết kế 25.000 m3 đất san lấp ở  thể tự nhiên/ năm, tương đương 32.500 m3 ất san lấp ở  thể nbguyên khai/ nămi. Đất làm vật liệu san lấp.</t>
  </si>
  <si>
    <t>Thôn Đăk Brông,xã Chư Hreng,thành phốKon Tum, tỉnh Kon Tum</t>
  </si>
  <si>
    <t>6/2019-9/2019</t>
  </si>
  <si>
    <t>Dự án trồng cây dược liệu dưới tán rừng tại tiểu khu 486, thôn Măng Đen, xã Đăk Long, huyện Kon Plông, tỉnh Kon Tum</t>
  </si>
  <si>
    <t>KPL</t>
  </si>
  <si>
    <t xml:space="preserve">Công ty Cổ phần Đầu tư thương mại và Dịch vụ Phúc Khang
</t>
  </si>
  <si>
    <t>Sản phẩm cung cấp:Các loại cây dược liệu theo tiêu chuẩn GACP-WHO (Thực hành tốt trồng trọt và thu hái dược liệu theo khuyến cáo của Tổchức y tếthếgiới)
- CSTK:
+ Uơm giống dược  liệu (Giảo cổLam, Độc hoạt,  Xuyên khung,  Lan kim tuyến, Đảng sâm,...)01 ha:Sản xuất 2 triệu cây giống/năm
+ Trồng 36,9589 ha dược liệu dưới tán rừngvới sản lượng cung cấp 159 tấn dược liệu tươi/năm
+Trồng hoa Lan Kim Tuyến diện tích 10 ha với sản lượng 25,7 tấn/năm.</t>
  </si>
  <si>
    <t>Tiểu khu 486,thôn Măng Đen,xã Đăk Long, huyện Kon Plông, tỉnh Kon Tum</t>
  </si>
  <si>
    <t>5/2019-Quý I/2020</t>
  </si>
  <si>
    <t>Kết quả thu nợ có khả năng thu tại thời điểm 31/12/2018 tính đến ngày 30/4/2019</t>
  </si>
  <si>
    <t>Nợ thuế tại thời điểm 31/5/2019</t>
  </si>
  <si>
    <t>Đánh giá kết quả thu nợ đến 31/5/2019</t>
  </si>
  <si>
    <t>Tỉ lệ (%) thu nợ có khả năng thu tại thời điểm 31/12/2018 tính đến ngày 31/5/2019</t>
  </si>
  <si>
    <t>Nhà trẻ</t>
  </si>
  <si>
    <t>Tính đến ngày 31 - 5 - 2019</t>
  </si>
  <si>
    <t>Từ đầu năm đến ngày 31 - 5 - 2019</t>
  </si>
</sst>
</file>

<file path=xl/styles.xml><?xml version="1.0" encoding="utf-8"?>
<styleSheet xmlns="http://schemas.openxmlformats.org/spreadsheetml/2006/main">
  <numFmts count="8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Red]\-#,##0\ &quot;₫&quot;"/>
    <numFmt numFmtId="165" formatCode="_-* #,##0\ _₫_-;\-* #,##0\ _₫_-;_-* &quot;-&quot;\ _₫_-;_-@_-"/>
    <numFmt numFmtId="166" formatCode="_-* #,##0.00\ _₫_-;\-* #,##0.00\ _₫_-;_-* &quot;-&quot;??\ _₫_-;_-@_-"/>
    <numFmt numFmtId="167" formatCode="#,##0.0"/>
    <numFmt numFmtId="168" formatCode="&quot;\&quot;#,##0;[Red]&quot;\&quot;\-#,##0"/>
    <numFmt numFmtId="169" formatCode="&quot;\&quot;#,##0.00;[Red]&quot;\&quot;\-#,##0.00"/>
    <numFmt numFmtId="170" formatCode="\$#,##0\ ;\(\$#,##0\)"/>
    <numFmt numFmtId="171" formatCode="&quot;\&quot;#,##0;[Red]&quot;\&quot;&quot;\&quot;\-#,##0"/>
    <numFmt numFmtId="172" formatCode="&quot;\&quot;#,##0.00;[Red]&quot;\&quot;&quot;\&quot;&quot;\&quot;&quot;\&quot;&quot;\&quot;&quot;\&quot;\-#,##0.00"/>
    <numFmt numFmtId="173" formatCode="#,###"/>
    <numFmt numFmtId="174" formatCode="?,???.??__;[Red]\-\ ?,???.??__;"/>
    <numFmt numFmtId="175" formatCode="_-&quot;$&quot;* #,##0_-;\-&quot;$&quot;* #,##0_-;_-&quot;$&quot;* &quot;-&quot;_-;_-@_-"/>
    <numFmt numFmtId="176" formatCode="_-* #,##0_-;\-* #,##0_-;_-* &quot;-&quot;_-;_-@_-"/>
    <numFmt numFmtId="177" formatCode="_-&quot;$&quot;* #,##0.00_-;\-&quot;$&quot;* #,##0.00_-;_-&quot;$&quot;* &quot;-&quot;??_-;_-@_-"/>
    <numFmt numFmtId="178" formatCode="_-* #,##0\ _F_-;\-* #,##0\ _F_-;_-* &quot;-&quot;\ _F_-;_-@_-"/>
    <numFmt numFmtId="179" formatCode="_ * #,##0_ ;_ * \-#,##0_ ;_ * &quot;-&quot;_ ;_ @_ "/>
    <numFmt numFmtId="180" formatCode="_ * #,##0_)\ &quot;$&quot;_ ;_ * \(#,##0\)\ &quot;$&quot;_ ;_ * &quot;-&quot;_)\ &quot;$&quot;_ ;_ @_ "/>
    <numFmt numFmtId="181" formatCode="_(* #,##0_);_(* \(#,##0\);_(* &quot;-&quot;??_);_(@_)"/>
    <numFmt numFmtId="182" formatCode="_-* #,##0.00_-;\-* #,##0.00_-;_-* &quot;-&quot;??_-;_-@_-"/>
    <numFmt numFmtId="183" formatCode="m/d"/>
    <numFmt numFmtId="184" formatCode="&quot;ß&quot;#,##0;\-&quot;&quot;\ß&quot;&quot;#,##0"/>
    <numFmt numFmtId="185" formatCode="\t0.00%"/>
    <numFmt numFmtId="186" formatCode="\t#\ ??/??"/>
    <numFmt numFmtId="187" formatCode="#,##0;\(#,##0\)"/>
    <numFmt numFmtId="188" formatCode="#,##0\ &quot;F&quot;;[Red]\-#,##0\ &quot;F&quot;"/>
    <numFmt numFmtId="189" formatCode="#,##0.00\ &quot;F&quot;;\-#,##0.00\ &quot;F&quot;"/>
    <numFmt numFmtId="190" formatCode="#,##0.00\ &quot;F&quot;;[Red]\-#,##0.00\ &quot;F&quot;"/>
    <numFmt numFmtId="191" formatCode="_-* #,##0\ &quot;F&quot;_-;\-* #,##0\ &quot;F&quot;_-;_-* &quot;-&quot;\ &quot;F&quot;_-;_-@_-"/>
    <numFmt numFmtId="192" formatCode="\$#,##0_);\(\$#,##0\)"/>
    <numFmt numFmtId="193" formatCode="&quot;CHF&quot;\ #,##0;&quot;CHF&quot;\ \-#,##0"/>
    <numFmt numFmtId="194" formatCode="#,##0.00&quot; F&quot;;[Red]\-#,##0.00&quot; F&quot;"/>
    <numFmt numFmtId="195" formatCode="\$#,##0_);[Red]&quot;($&quot;#,##0\)"/>
    <numFmt numFmtId="196" formatCode="\$#,##0_);&quot;($&quot;#,##0\)"/>
    <numFmt numFmtId="197" formatCode="_(* #,##0.0000_);_(* \(#,##0.0000\);_(* \-??_);_(@_)"/>
    <numFmt numFmtId="198" formatCode="_ * #,##0_ ;_ * \-#,##0_ ;_ * \-_ ;_ @_ "/>
    <numFmt numFmtId="199" formatCode="#,##0&quot; F&quot;;[Red]\-#,##0&quot; F&quot;"/>
    <numFmt numFmtId="200" formatCode="_(* #,##0_);_(* \(#,##0\);_(* \-??_);_(@_)"/>
    <numFmt numFmtId="201" formatCode="_-\$* #,##0.00_-;&quot;-$&quot;* #,##0.00_-;_-\$* \-??_-;_-@_-"/>
    <numFmt numFmtId="202" formatCode="_ \\* #,##0_ ;_ \\* \-#,##0_ ;_ \\* \-_ ;_ @_ "/>
    <numFmt numFmtId="203" formatCode="_ \\* #,##0.00_ ;_ \\* \-#,##0.00_ ;_ \\* \-??_ ;_ @_ "/>
    <numFmt numFmtId="204" formatCode="_ * #,##0.00_ ;_ * \-#,##0.00_ ;_ * \-??_ ;_ @_ "/>
    <numFmt numFmtId="205" formatCode="#,##0.0_);\(#,##0.0\)"/>
    <numFmt numFmtId="206" formatCode="0.0%;[Red]\(0.0%\)"/>
    <numFmt numFmtId="207" formatCode="_ * #,##0.00_)\£_ ;_ * \(#,##0.00&quot;)£&quot;_ ;_ * \-??_)\£_ ;_ @_ "/>
    <numFmt numFmtId="208" formatCode="0.0%;\(0.0%\)"/>
    <numFmt numFmtId="209" formatCode="&quot;US$&quot;#,##0.00;&quot;(US$&quot;#,##0.00\)"/>
    <numFmt numFmtId="210" formatCode="_-* #,##0\ _D_M_-;\-* #,##0\ _D_M_-;_-* &quot;- &quot;_D_M_-;_-@_-"/>
    <numFmt numFmtId="211" formatCode="_-* #,##0.00\ _D_M_-;\-* #,##0.00\ _D_M_-;_-* \-??\ _D_M_-;_-@_-"/>
    <numFmt numFmtId="212" formatCode="_-[$€]* #,##0.00_-;\-[$€]* #,##0.00_-;_-[$€]* \-??_-;_-@_-"/>
    <numFmt numFmtId="213" formatCode="#,##0.000_);\(#,##0.000\)"/>
    <numFmt numFmtId="214" formatCode="\\#,##0;[Red]&quot;-\&quot;#,##0"/>
    <numFmt numFmtId="215" formatCode="#,##0&quot; F&quot;;\-#,##0&quot; F&quot;"/>
    <numFmt numFmtId="216" formatCode="_-* #,##0&quot; DM&quot;_-;\-* #,##0&quot; DM&quot;_-;_-* &quot;- DM&quot;_-;_-@_-"/>
    <numFmt numFmtId="217" formatCode="_-* #,##0.00&quot; DM&quot;_-;\-* #,##0.00&quot; DM&quot;_-;_-* \-??&quot; DM&quot;_-;_-@_-"/>
    <numFmt numFmtId="218" formatCode="_(\$* #,##0_);_(\$* \(#,##0\);_(\$* \-_);_(@_)"/>
    <numFmt numFmtId="219" formatCode="_(\$* #,##0.00_);_(\$* \(#,##0.00\);_(\$* \-??_);_(@_)"/>
    <numFmt numFmtId="220" formatCode="_(* #,##0.00_);_(* \(#,##0.00\);_(* \-??_);_(@_)"/>
    <numFmt numFmtId="221" formatCode="&quot;\&quot;#,##0;[Red]\-&quot;\&quot;#,##0"/>
    <numFmt numFmtId="222" formatCode="_(* #,##0.0_);_(* \(#,##0.0\);_(* &quot;-&quot;??_);_(@_)"/>
    <numFmt numFmtId="223" formatCode="#,##0;[Red]#,##0"/>
    <numFmt numFmtId="224" formatCode="0.0"/>
    <numFmt numFmtId="225" formatCode="#,##0.0;[Red]#,##0.0"/>
    <numFmt numFmtId="226" formatCode="#,##0.00;[Red]#,##0.00"/>
    <numFmt numFmtId="227" formatCode="&quot;VND&quot;#,##0_);[Red]\(&quot;VND&quot;#,##0\)"/>
    <numFmt numFmtId="228" formatCode="\\#,##0.00;[Red]&quot;\\\\\\-&quot;#,##0.00"/>
    <numFmt numFmtId="229" formatCode="\\#,##0;[Red]&quot;\\-&quot;#,##0"/>
    <numFmt numFmtId="230" formatCode="_(* #,##0_);_(* \(#,##0\);_(* \-_);_(@_)"/>
    <numFmt numFmtId="231" formatCode="_-* #,##0.00\ _V_N_D_-;\-* #,##0.00\ _V_N_D_-;_-* &quot;-&quot;??\ _V_N_D_-;_-@_-"/>
    <numFmt numFmtId="232" formatCode="&quot;CHF &quot;#,##0;&quot;CHF -&quot;#,##0"/>
    <numFmt numFmtId="233" formatCode="_ * #,##0_)&quot; $&quot;_ ;_ * \(#,##0&quot;) $&quot;_ ;_ * \-_)&quot; $&quot;_ ;_ @_ "/>
    <numFmt numFmtId="234" formatCode="_-* #,##0&quot; F&quot;_-;\-* #,##0&quot; F&quot;_-;_-* &quot;- F&quot;_-;_-@_-"/>
    <numFmt numFmtId="235" formatCode="#,##0.00&quot; F&quot;;\-#,##0.00&quot; F&quot;"/>
    <numFmt numFmtId="236" formatCode="0.000"/>
    <numFmt numFmtId="237" formatCode="0.0%"/>
  </numFmts>
  <fonts count="110">
    <font>
      <sz val="12"/>
      <name val=".VnTime"/>
      <family val="0"/>
    </font>
    <font>
      <sz val="10"/>
      <name val="Arial"/>
      <family val="2"/>
    </font>
    <font>
      <u val="single"/>
      <sz val="12"/>
      <color indexed="36"/>
      <name val=".VnTime"/>
      <family val="2"/>
    </font>
    <font>
      <b/>
      <sz val="18"/>
      <name val="Arial"/>
      <family val="2"/>
    </font>
    <font>
      <b/>
      <sz val="12"/>
      <name val="Arial"/>
      <family val="2"/>
    </font>
    <font>
      <u val="single"/>
      <sz val="12"/>
      <color indexed="12"/>
      <name val=".VnTime"/>
      <family val="2"/>
    </font>
    <font>
      <sz val="14"/>
      <name val="뼻뮝"/>
      <family val="3"/>
    </font>
    <font>
      <sz val="12"/>
      <name val="뼻뮝"/>
      <family val="1"/>
    </font>
    <font>
      <sz val="12"/>
      <name val="바탕체"/>
      <family val="1"/>
    </font>
    <font>
      <sz val="10"/>
      <name val="굴림체"/>
      <family val="3"/>
    </font>
    <font>
      <sz val="12"/>
      <name val="Times New Roman"/>
      <family val="1"/>
    </font>
    <font>
      <sz val="10"/>
      <name val=".VnArial"/>
      <family val="2"/>
    </font>
    <font>
      <sz val="12"/>
      <color indexed="8"/>
      <name val="Times New Roman"/>
      <family val="1"/>
    </font>
    <font>
      <sz val="12"/>
      <name val="Arial Narrow"/>
      <family val="2"/>
    </font>
    <font>
      <b/>
      <sz val="12"/>
      <name val=".VnTime"/>
      <family val="2"/>
    </font>
    <font>
      <sz val="12"/>
      <name val="VNtimes new roman"/>
      <family val="2"/>
    </font>
    <font>
      <sz val="11"/>
      <color indexed="8"/>
      <name val="Calibri"/>
      <family val="2"/>
    </font>
    <font>
      <sz val="10"/>
      <name val="?? ??"/>
      <family val="1"/>
    </font>
    <font>
      <sz val="14"/>
      <name val="??"/>
      <family val="3"/>
    </font>
    <font>
      <sz val="9"/>
      <name val="Arial"/>
      <family val="2"/>
    </font>
    <font>
      <sz val="12"/>
      <name val="Courier"/>
      <family val="3"/>
    </font>
    <font>
      <b/>
      <sz val="10"/>
      <name val=".VnTimeH"/>
      <family val="2"/>
    </font>
    <font>
      <b/>
      <u val="single"/>
      <sz val="14"/>
      <color indexed="8"/>
      <name val=".VnBook-AntiquaH"/>
      <family val="2"/>
    </font>
    <font>
      <sz val="10"/>
      <name val="VnTimes"/>
      <family val="0"/>
    </font>
    <font>
      <i/>
      <sz val="12"/>
      <color indexed="8"/>
      <name val=".VnBook-AntiquaH"/>
      <family val="2"/>
    </font>
    <font>
      <sz val="11"/>
      <color indexed="8"/>
      <name val="UVnTime"/>
      <family val="2"/>
    </font>
    <font>
      <b/>
      <sz val="12"/>
      <color indexed="8"/>
      <name val=".VnBook-Antiqua"/>
      <family val="2"/>
    </font>
    <font>
      <i/>
      <sz val="12"/>
      <color indexed="8"/>
      <name val=".VnBook-Antiqua"/>
      <family val="2"/>
    </font>
    <font>
      <sz val="11"/>
      <color indexed="27"/>
      <name val="UVnTime"/>
      <family val="2"/>
    </font>
    <font>
      <sz val="12"/>
      <name val="¹UAAA¼"/>
      <family val="3"/>
    </font>
    <font>
      <sz val="11"/>
      <color indexed="20"/>
      <name val="UVnTime"/>
      <family val="2"/>
    </font>
    <font>
      <sz val="14"/>
      <name val=".VnTime"/>
      <family val="2"/>
    </font>
    <font>
      <sz val="12"/>
      <name val="µ¸¿òÃ¼"/>
      <family val="3"/>
    </font>
    <font>
      <b/>
      <sz val="11"/>
      <color indexed="52"/>
      <name val="UVnTime"/>
      <family val="2"/>
    </font>
    <font>
      <b/>
      <sz val="10"/>
      <name val="Helv"/>
      <family val="0"/>
    </font>
    <font>
      <b/>
      <sz val="11"/>
      <color indexed="27"/>
      <name val="UVnTime"/>
      <family val="2"/>
    </font>
    <font>
      <sz val="10"/>
      <name val="VNI-Aptima"/>
      <family val="0"/>
    </font>
    <font>
      <b/>
      <sz val="10"/>
      <name val="MS Sans Serif"/>
      <family val="2"/>
    </font>
    <font>
      <sz val="13"/>
      <name val="Times New Roman"/>
      <family val="1"/>
    </font>
    <font>
      <sz val="10"/>
      <name val="Times New Roman"/>
      <family val="1"/>
    </font>
    <font>
      <sz val="10"/>
      <color indexed="8"/>
      <name val="Arial"/>
      <family val="2"/>
    </font>
    <font>
      <i/>
      <sz val="11"/>
      <color indexed="23"/>
      <name val="UVnTime"/>
      <family val="2"/>
    </font>
    <font>
      <sz val="11"/>
      <color indexed="17"/>
      <name val="UVnTime"/>
      <family val="2"/>
    </font>
    <font>
      <sz val="8"/>
      <name val="Arial"/>
      <family val="2"/>
    </font>
    <font>
      <sz val="14"/>
      <color indexed="12"/>
      <name val=".VnArialH"/>
      <family val="2"/>
    </font>
    <font>
      <b/>
      <sz val="11"/>
      <color indexed="62"/>
      <name val="UVnTime"/>
      <family val="2"/>
    </font>
    <font>
      <b/>
      <sz val="10"/>
      <name val=".VnTime"/>
      <family val="2"/>
    </font>
    <font>
      <b/>
      <sz val="14"/>
      <name val=".VnTimeH"/>
      <family val="2"/>
    </font>
    <font>
      <sz val="11"/>
      <color indexed="62"/>
      <name val="UVnTime"/>
      <family val="2"/>
    </font>
    <font>
      <sz val="10"/>
      <name val="MS Sans Serif"/>
      <family val="2"/>
    </font>
    <font>
      <sz val="11"/>
      <color indexed="52"/>
      <name val="UVnTime"/>
      <family val="2"/>
    </font>
    <font>
      <b/>
      <sz val="11"/>
      <name val="Helv"/>
      <family val="0"/>
    </font>
    <font>
      <sz val="10"/>
      <name val=".VnAvant"/>
      <family val="2"/>
    </font>
    <font>
      <sz val="10"/>
      <name val="VNbook-Antiqua"/>
      <family val="0"/>
    </font>
    <font>
      <sz val="12"/>
      <name val="Arial"/>
      <family val="2"/>
    </font>
    <font>
      <sz val="11"/>
      <color indexed="60"/>
      <name val="UVnTime"/>
      <family val="2"/>
    </font>
    <font>
      <sz val="7"/>
      <name val="Small Fonts"/>
      <family val="2"/>
    </font>
    <font>
      <sz val="14"/>
      <name val="Times New Roman"/>
      <family val="1"/>
    </font>
    <font>
      <sz val="11"/>
      <color indexed="8"/>
      <name val="Arial"/>
      <family val="2"/>
    </font>
    <font>
      <b/>
      <sz val="11"/>
      <name val="Arial"/>
      <family val="2"/>
    </font>
    <font>
      <b/>
      <sz val="11"/>
      <color indexed="63"/>
      <name val="UVnTime"/>
      <family val="2"/>
    </font>
    <font>
      <sz val="13"/>
      <name val=".VnTime"/>
      <family val="2"/>
    </font>
    <font>
      <sz val="8"/>
      <name val=".VnHelvetIns"/>
      <family val="2"/>
    </font>
    <font>
      <sz val="12"/>
      <color indexed="8"/>
      <name val=".VnTime"/>
      <family val="2"/>
    </font>
    <font>
      <sz val="12"/>
      <name val="VNTime"/>
      <family val="0"/>
    </font>
    <font>
      <b/>
      <sz val="13"/>
      <color indexed="8"/>
      <name val=".VnTimeH"/>
      <family val="2"/>
    </font>
    <font>
      <b/>
      <sz val="18"/>
      <color indexed="62"/>
      <name val="Cambria"/>
      <family val="2"/>
    </font>
    <font>
      <sz val="10"/>
      <name val="VNtimes new roman"/>
      <family val="2"/>
    </font>
    <font>
      <b/>
      <sz val="8"/>
      <name val="VN Helvetica"/>
      <family val="0"/>
    </font>
    <font>
      <b/>
      <sz val="10"/>
      <name val="VN AvantGBook"/>
      <family val="0"/>
    </font>
    <font>
      <b/>
      <sz val="16"/>
      <name val=".VnTime"/>
      <family val="2"/>
    </font>
    <font>
      <sz val="10"/>
      <name val=".VnTime"/>
      <family val="2"/>
    </font>
    <font>
      <sz val="9"/>
      <name val=".VnTime"/>
      <family val="2"/>
    </font>
    <font>
      <sz val="11"/>
      <color indexed="10"/>
      <name val="UVnTime"/>
      <family val="2"/>
    </font>
    <font>
      <sz val="14"/>
      <name val=".VnArial"/>
      <family val="2"/>
    </font>
    <font>
      <sz val="16"/>
      <name val="AngsanaUPC"/>
      <family val="3"/>
    </font>
    <font>
      <sz val="10"/>
      <name val=" "/>
      <family val="1"/>
    </font>
    <font>
      <sz val="10"/>
      <color indexed="8"/>
      <name val="Arial Narrow"/>
      <family val="2"/>
    </font>
    <font>
      <sz val="11"/>
      <name val="VNI-Times"/>
      <family val="0"/>
    </font>
    <font>
      <b/>
      <sz val="10"/>
      <name val="Arial"/>
      <family val="2"/>
    </font>
    <font>
      <b/>
      <sz val="10"/>
      <name val=".VnArial"/>
      <family val="2"/>
    </font>
    <font>
      <sz val="14"/>
      <name val=".VnTimeH"/>
      <family val="2"/>
    </font>
    <font>
      <sz val="9"/>
      <name val="Arial MT"/>
      <family val="0"/>
    </font>
    <font>
      <i/>
      <sz val="10"/>
      <name val=".VnTime"/>
      <family val="2"/>
    </font>
    <font>
      <b/>
      <sz val="11"/>
      <name val=".VnTimeH"/>
      <family val="2"/>
    </font>
    <font>
      <sz val="8"/>
      <name val=".VnTime"/>
      <family val="2"/>
    </font>
    <font>
      <b/>
      <sz val="10"/>
      <name val="Arial Narrow"/>
      <family val="2"/>
    </font>
    <font>
      <sz val="10"/>
      <name val="Arial Narrow"/>
      <family val="2"/>
    </font>
    <font>
      <i/>
      <sz val="10"/>
      <name val="Arial Narrow"/>
      <family val="2"/>
    </font>
    <font>
      <sz val="11"/>
      <name val="Arial Narrow"/>
      <family val="2"/>
    </font>
    <font>
      <b/>
      <i/>
      <sz val="11"/>
      <name val="Arial Narrow"/>
      <family val="2"/>
    </font>
    <font>
      <b/>
      <sz val="11"/>
      <name val="Arial Narrow"/>
      <family val="2"/>
    </font>
    <font>
      <i/>
      <sz val="11"/>
      <name val="Arial Narrow"/>
      <family val="2"/>
    </font>
    <font>
      <b/>
      <i/>
      <sz val="10"/>
      <name val="Arial Narrow"/>
      <family val="2"/>
    </font>
    <font>
      <b/>
      <i/>
      <sz val="10"/>
      <color indexed="10"/>
      <name val="Arial Narrow"/>
      <family val="2"/>
    </font>
    <font>
      <i/>
      <sz val="10"/>
      <color indexed="10"/>
      <name val="Arial Narrow"/>
      <family val="2"/>
    </font>
    <font>
      <sz val="14"/>
      <color indexed="8"/>
      <name val="Times New Roman"/>
      <family val="2"/>
    </font>
    <font>
      <sz val="10"/>
      <color indexed="10"/>
      <name val="Arial Narrow"/>
      <family val="2"/>
    </font>
    <font>
      <b/>
      <sz val="10"/>
      <color indexed="10"/>
      <name val="Arial Narrow"/>
      <family val="2"/>
    </font>
    <font>
      <sz val="10"/>
      <color indexed="9"/>
      <name val="Arial Narrow"/>
      <family val="2"/>
    </font>
    <font>
      <b/>
      <sz val="10"/>
      <color indexed="8"/>
      <name val="Arial Narrow"/>
      <family val="2"/>
    </font>
    <font>
      <sz val="12"/>
      <color theme="1"/>
      <name val="Times New Roman"/>
      <family val="2"/>
    </font>
    <font>
      <sz val="14"/>
      <color theme="1"/>
      <name val="Times New Roman"/>
      <family val="2"/>
    </font>
    <font>
      <sz val="11"/>
      <color theme="1"/>
      <name val="Calibri"/>
      <family val="2"/>
    </font>
    <font>
      <sz val="10"/>
      <color rgb="FFFF0000"/>
      <name val="Arial Narrow"/>
      <family val="2"/>
    </font>
    <font>
      <b/>
      <sz val="10"/>
      <color rgb="FFFF0000"/>
      <name val="Arial Narrow"/>
      <family val="2"/>
    </font>
    <font>
      <i/>
      <sz val="10"/>
      <color rgb="FFFF0000"/>
      <name val="Arial Narrow"/>
      <family val="2"/>
    </font>
    <font>
      <sz val="10"/>
      <color theme="0"/>
      <name val="Arial Narrow"/>
      <family val="2"/>
    </font>
    <font>
      <sz val="10"/>
      <color theme="1"/>
      <name val="Arial Narrow"/>
      <family val="2"/>
    </font>
    <font>
      <b/>
      <sz val="10"/>
      <color theme="1"/>
      <name val="Arial Narrow"/>
      <family val="2"/>
    </font>
  </fonts>
  <fills count="26">
    <fill>
      <patternFill/>
    </fill>
    <fill>
      <patternFill patternType="gray125"/>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40"/>
        <bgColor indexed="64"/>
      </patternFill>
    </fill>
    <fill>
      <patternFill patternType="solid">
        <fgColor indexed="26"/>
        <bgColor indexed="64"/>
      </patternFill>
    </fill>
    <fill>
      <patternFill patternType="solid">
        <fgColor indexed="9"/>
        <bgColor indexed="64"/>
      </patternFill>
    </fill>
    <fill>
      <patternFill patternType="solid">
        <fgColor indexed="15"/>
        <bgColor indexed="64"/>
      </patternFill>
    </fill>
    <fill>
      <patternFill patternType="solid">
        <fgColor indexed="41"/>
        <bgColor indexed="64"/>
      </patternFill>
    </fill>
    <fill>
      <patternFill patternType="solid">
        <fgColor theme="0"/>
        <bgColor indexed="64"/>
      </patternFill>
    </fill>
    <fill>
      <patternFill patternType="solid">
        <fgColor rgb="FFFFFF00"/>
        <bgColor indexed="64"/>
      </patternFill>
    </fill>
  </fills>
  <borders count="38">
    <border>
      <left/>
      <right/>
      <top/>
      <bottom/>
      <diagonal/>
    </border>
    <border>
      <left style="thick"/>
      <right style="thick"/>
      <top style="thick"/>
      <bottom style="thick"/>
    </border>
    <border>
      <left style="thin"/>
      <right style="thin"/>
      <top style="double"/>
      <bottom style="hair"/>
    </border>
    <border>
      <left style="thin"/>
      <right style="thin"/>
      <top style="hair"/>
      <bottom style="hair"/>
    </border>
    <border>
      <left style="thin">
        <color indexed="8"/>
      </left>
      <right style="thin">
        <color indexed="8"/>
      </right>
      <top style="hair">
        <color indexed="8"/>
      </top>
      <bottom style="hair">
        <color indexed="8"/>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style="double">
        <color indexed="8"/>
      </top>
      <bottom style="double">
        <color indexed="8"/>
      </bottom>
    </border>
    <border>
      <left>
        <color indexed="63"/>
      </left>
      <right>
        <color indexed="63"/>
      </right>
      <top style="medium"/>
      <bottom style="medium"/>
    </border>
    <border>
      <left>
        <color indexed="63"/>
      </left>
      <right>
        <color indexed="63"/>
      </right>
      <top style="medium">
        <color indexed="8"/>
      </top>
      <bottom style="medium">
        <color indexed="8"/>
      </bottom>
    </border>
    <border>
      <left>
        <color indexed="63"/>
      </left>
      <right>
        <color indexed="63"/>
      </right>
      <top style="thin"/>
      <bottom style="thin"/>
    </border>
    <border>
      <left>
        <color indexed="63"/>
      </left>
      <right>
        <color indexed="63"/>
      </right>
      <top style="thin">
        <color indexed="8"/>
      </top>
      <bottom style="thin">
        <color indexed="8"/>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right style="thin"/>
      <top>
        <color indexed="63"/>
      </top>
      <bottom>
        <color indexed="63"/>
      </bottom>
    </border>
    <border>
      <left>
        <color indexed="63"/>
      </left>
      <right>
        <color indexed="63"/>
      </right>
      <top>
        <color indexed="63"/>
      </top>
      <bottom style="medium"/>
    </border>
    <border>
      <left>
        <color indexed="63"/>
      </left>
      <right>
        <color indexed="63"/>
      </right>
      <top>
        <color indexed="63"/>
      </top>
      <bottom style="medium">
        <color indexed="8"/>
      </bottom>
    </border>
    <border>
      <left style="thin"/>
      <right style="thin"/>
      <top style="thin"/>
      <bottom style="hair"/>
    </border>
    <border>
      <left style="thin">
        <color indexed="8"/>
      </left>
      <right style="thin">
        <color indexed="8"/>
      </right>
      <top style="thin">
        <color indexed="8"/>
      </top>
      <bottom style="hair">
        <color indexed="8"/>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color indexed="63"/>
      </right>
      <top style="thin"/>
      <bottom style="thin"/>
    </border>
    <border>
      <left style="thin">
        <color indexed="8"/>
      </left>
      <right>
        <color indexed="63"/>
      </right>
      <top style="thin">
        <color indexed="8"/>
      </top>
      <bottom style="thin">
        <color indexed="8"/>
      </bottom>
    </border>
    <border>
      <left>
        <color indexed="63"/>
      </left>
      <right style="medium">
        <color indexed="8"/>
      </right>
      <top>
        <color indexed="63"/>
      </top>
      <bottom>
        <color indexed="63"/>
      </bottom>
    </border>
    <border>
      <left style="thin"/>
      <right style="thin"/>
      <top>
        <color indexed="63"/>
      </top>
      <bottom style="hair"/>
    </border>
    <border>
      <left>
        <color indexed="63"/>
      </left>
      <right>
        <color indexed="63"/>
      </right>
      <top style="double"/>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right style="thin"/>
      <top>
        <color indexed="63"/>
      </top>
      <bottom style="thin"/>
    </border>
    <border>
      <left style="thin">
        <color indexed="63"/>
      </left>
      <right style="thin">
        <color indexed="63"/>
      </right>
      <top style="thin">
        <color indexed="63"/>
      </top>
      <bottom/>
    </border>
    <border>
      <left style="thin"/>
      <right style="thin"/>
      <top style="thin"/>
      <bottom/>
    </border>
    <border>
      <left style="thin"/>
      <right style="thin"/>
      <top style="hair"/>
      <bottom style="thin"/>
    </border>
    <border>
      <left/>
      <right style="thin">
        <color indexed="63"/>
      </right>
      <top style="thin">
        <color indexed="63"/>
      </top>
      <bottom style="thin">
        <color indexed="63"/>
      </bottom>
    </border>
    <border>
      <left/>
      <right style="thin">
        <color indexed="63"/>
      </right>
      <top style="thin">
        <color indexed="63"/>
      </top>
      <bottom/>
    </border>
    <border>
      <left>
        <color indexed="63"/>
      </left>
      <right style="thin"/>
      <top style="thin"/>
      <bottom style="thin"/>
    </border>
  </borders>
  <cellStyleXfs count="1379">
    <xf numFmtId="0" fontId="0" fillId="0" borderId="0">
      <alignment/>
      <protection/>
    </xf>
    <xf numFmtId="0" fontId="1" fillId="0" borderId="1" applyNumberFormat="0" applyFill="0" applyBorder="0" applyAlignment="0" applyProtection="0"/>
    <xf numFmtId="0" fontId="37" fillId="0" borderId="0" applyNumberFormat="0" applyFill="0" applyBorder="0" applyAlignment="0" applyProtection="0"/>
    <xf numFmtId="0" fontId="1" fillId="0" borderId="1"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0" borderId="0">
      <alignment/>
      <protection/>
    </xf>
    <xf numFmtId="200" fontId="13" fillId="0" borderId="0" applyBorder="0">
      <alignment/>
      <protection/>
    </xf>
    <xf numFmtId="181" fontId="15" fillId="0" borderId="2" applyFont="0" applyBorder="0">
      <alignment/>
      <protection/>
    </xf>
    <xf numFmtId="200" fontId="16" fillId="0" borderId="0" applyBorder="0">
      <alignment/>
      <protection/>
    </xf>
    <xf numFmtId="200" fontId="13" fillId="0" borderId="0" applyBorder="0">
      <alignment/>
      <protection/>
    </xf>
    <xf numFmtId="172" fontId="1" fillId="0" borderId="0" applyFont="0" applyFill="0" applyBorder="0" applyAlignment="0" applyProtection="0"/>
    <xf numFmtId="0" fontId="17" fillId="0" borderId="0" applyFont="0" applyFill="0" applyBorder="0" applyAlignment="0" applyProtection="0"/>
    <xf numFmtId="171" fontId="1" fillId="0" borderId="0" applyFont="0" applyFill="0" applyBorder="0" applyAlignment="0" applyProtection="0"/>
    <xf numFmtId="229" fontId="13" fillId="0" borderId="0" applyFill="0" applyBorder="0" applyAlignment="0" applyProtection="0"/>
    <xf numFmtId="228" fontId="13" fillId="0" borderId="0" applyFill="0" applyBorder="0" applyAlignment="0" applyProtection="0"/>
    <xf numFmtId="228" fontId="13" fillId="0" borderId="0" applyFill="0" applyBorder="0" applyAlignment="0" applyProtection="0"/>
    <xf numFmtId="228" fontId="13" fillId="0" borderId="0" applyFill="0" applyBorder="0" applyAlignment="0" applyProtection="0"/>
    <xf numFmtId="40" fontId="18" fillId="0" borderId="0" applyFont="0" applyFill="0" applyBorder="0" applyAlignment="0" applyProtection="0"/>
    <xf numFmtId="38" fontId="18" fillId="0" borderId="0" applyFont="0" applyFill="0" applyBorder="0" applyAlignment="0" applyProtection="0"/>
    <xf numFmtId="176" fontId="19" fillId="0" borderId="0" applyFont="0" applyFill="0" applyBorder="0" applyAlignment="0" applyProtection="0"/>
    <xf numFmtId="182" fontId="19" fillId="0" borderId="0" applyFont="0" applyFill="0" applyBorder="0" applyAlignment="0" applyProtection="0"/>
    <xf numFmtId="6" fontId="20" fillId="0" borderId="0" applyFont="0" applyFill="0" applyBorder="0" applyAlignment="0" applyProtection="0"/>
    <xf numFmtId="0" fontId="10" fillId="0" borderId="0">
      <alignment vertical="center"/>
      <protection/>
    </xf>
    <xf numFmtId="0" fontId="1" fillId="0" borderId="0">
      <alignment/>
      <protection/>
    </xf>
    <xf numFmtId="0" fontId="21" fillId="0" borderId="3" applyFont="0" applyAlignment="0">
      <protection/>
    </xf>
    <xf numFmtId="0" fontId="13" fillId="0" borderId="4" applyAlignment="0">
      <protection/>
    </xf>
    <xf numFmtId="0" fontId="21" fillId="0" borderId="3" applyFont="0" applyAlignment="0">
      <protection/>
    </xf>
    <xf numFmtId="0" fontId="21" fillId="0" borderId="3" applyFont="0" applyAlignment="0">
      <protection/>
    </xf>
    <xf numFmtId="0" fontId="21" fillId="0" borderId="3" applyFont="0" applyAlignment="0">
      <protection/>
    </xf>
    <xf numFmtId="0" fontId="21" fillId="0" borderId="3" applyFont="0" applyAlignment="0">
      <protection/>
    </xf>
    <xf numFmtId="0" fontId="22" fillId="2" borderId="0">
      <alignment/>
      <protection/>
    </xf>
    <xf numFmtId="0" fontId="13" fillId="0" borderId="4" applyAlignment="0">
      <protection/>
    </xf>
    <xf numFmtId="0" fontId="13" fillId="0" borderId="4" applyAlignment="0">
      <protection/>
    </xf>
    <xf numFmtId="0" fontId="13" fillId="0" borderId="4" applyAlignment="0">
      <protection/>
    </xf>
    <xf numFmtId="0" fontId="21" fillId="0" borderId="3" applyFont="0" applyAlignment="0">
      <protection/>
    </xf>
    <xf numFmtId="0" fontId="21" fillId="0" borderId="3" applyFont="0" applyAlignment="0">
      <protection/>
    </xf>
    <xf numFmtId="0" fontId="16" fillId="0" borderId="4" applyAlignment="0">
      <protection/>
    </xf>
    <xf numFmtId="0" fontId="16" fillId="0" borderId="4" applyAlignment="0">
      <protection/>
    </xf>
    <xf numFmtId="0" fontId="13" fillId="0" borderId="4" applyAlignment="0">
      <protection/>
    </xf>
    <xf numFmtId="0" fontId="21" fillId="0" borderId="3" applyFont="0" applyAlignment="0">
      <protection/>
    </xf>
    <xf numFmtId="0" fontId="21" fillId="0" borderId="3" applyFont="0" applyAlignment="0">
      <protection/>
    </xf>
    <xf numFmtId="0" fontId="16" fillId="0" borderId="4" applyAlignment="0">
      <protection/>
    </xf>
    <xf numFmtId="0" fontId="13" fillId="0" borderId="4" applyAlignment="0">
      <protection/>
    </xf>
    <xf numFmtId="0" fontId="13" fillId="0" borderId="4" applyAlignment="0">
      <protection/>
    </xf>
    <xf numFmtId="0" fontId="13" fillId="0" borderId="4" applyAlignment="0">
      <protection/>
    </xf>
    <xf numFmtId="0" fontId="22" fillId="2" borderId="0">
      <alignment/>
      <protection/>
    </xf>
    <xf numFmtId="0" fontId="22" fillId="3" borderId="0">
      <alignment/>
      <protection/>
    </xf>
    <xf numFmtId="0" fontId="21" fillId="0" borderId="3" applyFont="0" applyAlignment="0">
      <protection/>
    </xf>
    <xf numFmtId="0" fontId="21" fillId="0" borderId="3" applyFont="0" applyAlignment="0">
      <protection/>
    </xf>
    <xf numFmtId="0" fontId="21" fillId="0" borderId="3" applyFont="0" applyAlignment="0">
      <protection/>
    </xf>
    <xf numFmtId="0" fontId="21" fillId="0" borderId="3" applyFont="0" applyAlignment="0">
      <protection/>
    </xf>
    <xf numFmtId="0" fontId="21" fillId="0" borderId="3" applyFont="0" applyAlignment="0">
      <protection/>
    </xf>
    <xf numFmtId="0" fontId="13" fillId="0" borderId="4" applyAlignment="0">
      <protection/>
    </xf>
    <xf numFmtId="0" fontId="21" fillId="0" borderId="3" applyFont="0" applyAlignment="0">
      <protection/>
    </xf>
    <xf numFmtId="0" fontId="21" fillId="0" borderId="3" applyFont="0" applyAlignment="0">
      <protection/>
    </xf>
    <xf numFmtId="0" fontId="13" fillId="0" borderId="4" applyAlignment="0">
      <protection/>
    </xf>
    <xf numFmtId="0" fontId="21" fillId="0" borderId="3" applyFont="0" applyAlignment="0">
      <protection/>
    </xf>
    <xf numFmtId="0" fontId="21" fillId="0" borderId="3" applyFont="0" applyAlignment="0">
      <protection/>
    </xf>
    <xf numFmtId="0" fontId="21" fillId="0" borderId="3" applyFont="0" applyAlignment="0">
      <protection/>
    </xf>
    <xf numFmtId="0" fontId="13" fillId="0" borderId="4" applyAlignment="0">
      <protection/>
    </xf>
    <xf numFmtId="0" fontId="21" fillId="0" borderId="3" applyFont="0" applyAlignment="0">
      <protection/>
    </xf>
    <xf numFmtId="0" fontId="13" fillId="0" borderId="4" applyAlignment="0">
      <protection/>
    </xf>
    <xf numFmtId="0" fontId="16" fillId="0" borderId="4" applyAlignment="0">
      <protection/>
    </xf>
    <xf numFmtId="0" fontId="13" fillId="0" borderId="4" applyAlignment="0">
      <protection/>
    </xf>
    <xf numFmtId="0" fontId="13" fillId="0" borderId="4" applyAlignment="0">
      <protection/>
    </xf>
    <xf numFmtId="0" fontId="13" fillId="0" borderId="4" applyAlignment="0">
      <protection/>
    </xf>
    <xf numFmtId="0" fontId="16" fillId="0" borderId="4" applyAlignment="0">
      <protection/>
    </xf>
    <xf numFmtId="0" fontId="21" fillId="0" borderId="3" applyFont="0" applyAlignment="0">
      <protection/>
    </xf>
    <xf numFmtId="0" fontId="21" fillId="0" borderId="3" applyFont="0" applyAlignment="0">
      <protection/>
    </xf>
    <xf numFmtId="0" fontId="21" fillId="0" borderId="3" applyFont="0" applyAlignment="0">
      <protection/>
    </xf>
    <xf numFmtId="0" fontId="21" fillId="0" borderId="3" applyFont="0" applyAlignment="0">
      <protection/>
    </xf>
    <xf numFmtId="0" fontId="21" fillId="0" borderId="3" applyFont="0" applyAlignment="0">
      <protection/>
    </xf>
    <xf numFmtId="0" fontId="13" fillId="0" borderId="4" applyAlignment="0">
      <protection/>
    </xf>
    <xf numFmtId="0" fontId="13" fillId="0" borderId="4" applyAlignment="0">
      <protection/>
    </xf>
    <xf numFmtId="0" fontId="13" fillId="0" borderId="4" applyAlignment="0">
      <protection/>
    </xf>
    <xf numFmtId="0" fontId="13" fillId="0" borderId="4" applyAlignment="0">
      <protection/>
    </xf>
    <xf numFmtId="0" fontId="21" fillId="0" borderId="3" applyFont="0" applyAlignment="0">
      <protection/>
    </xf>
    <xf numFmtId="0" fontId="21" fillId="0" borderId="3" applyFont="0" applyAlignment="0">
      <protection/>
    </xf>
    <xf numFmtId="0" fontId="1" fillId="0" borderId="4" applyAlignment="0">
      <protection/>
    </xf>
    <xf numFmtId="0" fontId="1" fillId="0" borderId="4" applyAlignment="0">
      <protection/>
    </xf>
    <xf numFmtId="0" fontId="1" fillId="0" borderId="4" applyAlignment="0">
      <protection/>
    </xf>
    <xf numFmtId="0" fontId="1" fillId="0" borderId="4" applyAlignment="0">
      <protection/>
    </xf>
    <xf numFmtId="0" fontId="1" fillId="0" borderId="4" applyAlignment="0">
      <protection/>
    </xf>
    <xf numFmtId="0" fontId="1" fillId="0" borderId="4" applyAlignment="0">
      <protection/>
    </xf>
    <xf numFmtId="0" fontId="1" fillId="0" borderId="4" applyAlignment="0">
      <protection/>
    </xf>
    <xf numFmtId="0" fontId="1" fillId="0" borderId="4" applyAlignment="0">
      <protection/>
    </xf>
    <xf numFmtId="0" fontId="1" fillId="0" borderId="4" applyAlignment="0">
      <protection/>
    </xf>
    <xf numFmtId="0" fontId="1" fillId="0" borderId="4" applyAlignment="0">
      <protection/>
    </xf>
    <xf numFmtId="0" fontId="21" fillId="0" borderId="3" applyFont="0" applyAlignment="0">
      <protection/>
    </xf>
    <xf numFmtId="0" fontId="21" fillId="0" borderId="3" applyFont="0" applyAlignment="0">
      <protection/>
    </xf>
    <xf numFmtId="0" fontId="1" fillId="0" borderId="4" applyAlignment="0">
      <protection/>
    </xf>
    <xf numFmtId="0" fontId="1" fillId="0" borderId="4" applyAlignment="0">
      <protection/>
    </xf>
    <xf numFmtId="0" fontId="1" fillId="0" borderId="4" applyAlignment="0">
      <protection/>
    </xf>
    <xf numFmtId="0" fontId="1" fillId="0" borderId="4" applyAlignment="0">
      <protection/>
    </xf>
    <xf numFmtId="0" fontId="1" fillId="0" borderId="4" applyAlignment="0">
      <protection/>
    </xf>
    <xf numFmtId="0" fontId="1" fillId="0" borderId="4" applyAlignment="0">
      <protection/>
    </xf>
    <xf numFmtId="0" fontId="1" fillId="0" borderId="4" applyAlignment="0">
      <protection/>
    </xf>
    <xf numFmtId="0" fontId="1" fillId="0" borderId="4" applyAlignment="0">
      <protection/>
    </xf>
    <xf numFmtId="0" fontId="1" fillId="0" borderId="4" applyAlignment="0">
      <protection/>
    </xf>
    <xf numFmtId="0" fontId="1" fillId="0" borderId="4" applyAlignment="0">
      <protection/>
    </xf>
    <xf numFmtId="0" fontId="21" fillId="0" borderId="3" applyFont="0" applyAlignment="0">
      <protection/>
    </xf>
    <xf numFmtId="0" fontId="21" fillId="0" borderId="3" applyFont="0" applyAlignment="0">
      <protection/>
    </xf>
    <xf numFmtId="0" fontId="21" fillId="0" borderId="3" applyFont="0" applyAlignment="0">
      <protection/>
    </xf>
    <xf numFmtId="0" fontId="21" fillId="0" borderId="3" applyFont="0" applyAlignment="0">
      <protection/>
    </xf>
    <xf numFmtId="0" fontId="21" fillId="0" borderId="3" applyFont="0" applyAlignment="0">
      <protection/>
    </xf>
    <xf numFmtId="0" fontId="13" fillId="0" borderId="4" applyAlignment="0">
      <protection/>
    </xf>
    <xf numFmtId="0" fontId="21" fillId="0" borderId="3" applyFont="0" applyAlignment="0">
      <protection/>
    </xf>
    <xf numFmtId="0" fontId="21" fillId="0" borderId="3" applyFont="0" applyAlignment="0">
      <protection/>
    </xf>
    <xf numFmtId="0" fontId="13" fillId="0" borderId="4" applyAlignment="0">
      <protection/>
    </xf>
    <xf numFmtId="0" fontId="21" fillId="0" borderId="3" applyFont="0" applyAlignment="0">
      <protection/>
    </xf>
    <xf numFmtId="0" fontId="21" fillId="0" borderId="3" applyFont="0" applyAlignment="0">
      <protection/>
    </xf>
    <xf numFmtId="0" fontId="21" fillId="0" borderId="3" applyFont="0" applyAlignment="0">
      <protection/>
    </xf>
    <xf numFmtId="0" fontId="21" fillId="0" borderId="3" applyFont="0" applyAlignment="0">
      <protection/>
    </xf>
    <xf numFmtId="0" fontId="21" fillId="0" borderId="3" applyFont="0" applyAlignment="0">
      <protection/>
    </xf>
    <xf numFmtId="0" fontId="21" fillId="0" borderId="3" applyFont="0" applyAlignment="0">
      <protection/>
    </xf>
    <xf numFmtId="0" fontId="13" fillId="0" borderId="4" applyAlignment="0">
      <protection/>
    </xf>
    <xf numFmtId="0" fontId="13" fillId="0" borderId="4" applyAlignment="0">
      <protection/>
    </xf>
    <xf numFmtId="0" fontId="16" fillId="0" borderId="4" applyAlignment="0">
      <protection/>
    </xf>
    <xf numFmtId="0" fontId="1" fillId="0" borderId="4" applyAlignment="0">
      <protection/>
    </xf>
    <xf numFmtId="0" fontId="1" fillId="0" borderId="4" applyAlignment="0">
      <protection/>
    </xf>
    <xf numFmtId="0" fontId="1" fillId="0" borderId="4" applyAlignment="0">
      <protection/>
    </xf>
    <xf numFmtId="0" fontId="1" fillId="0" borderId="4" applyAlignment="0">
      <protection/>
    </xf>
    <xf numFmtId="0" fontId="1" fillId="0" borderId="4" applyAlignment="0">
      <protection/>
    </xf>
    <xf numFmtId="0" fontId="1" fillId="0" borderId="4" applyAlignment="0">
      <protection/>
    </xf>
    <xf numFmtId="0" fontId="1" fillId="0" borderId="4" applyAlignment="0">
      <protection/>
    </xf>
    <xf numFmtId="0" fontId="1" fillId="0" borderId="4" applyAlignment="0">
      <protection/>
    </xf>
    <xf numFmtId="0" fontId="1" fillId="0" borderId="4" applyAlignment="0">
      <protection/>
    </xf>
    <xf numFmtId="0" fontId="1" fillId="0" borderId="4" applyAlignment="0">
      <protection/>
    </xf>
    <xf numFmtId="0" fontId="21" fillId="0" borderId="3" applyFont="0" applyAlignment="0">
      <protection/>
    </xf>
    <xf numFmtId="0" fontId="21" fillId="0" borderId="3" applyFont="0" applyAlignment="0">
      <protection/>
    </xf>
    <xf numFmtId="0" fontId="21" fillId="0" borderId="3" applyFont="0" applyAlignment="0">
      <protection/>
    </xf>
    <xf numFmtId="0" fontId="21" fillId="0" borderId="3" applyFont="0" applyAlignment="0">
      <protection/>
    </xf>
    <xf numFmtId="0" fontId="21" fillId="0" borderId="3" applyFont="0" applyAlignment="0">
      <protection/>
    </xf>
    <xf numFmtId="0" fontId="16" fillId="0" borderId="4" applyAlignment="0">
      <protection/>
    </xf>
    <xf numFmtId="0" fontId="13" fillId="0" borderId="4" applyAlignment="0">
      <protection/>
    </xf>
    <xf numFmtId="0" fontId="13" fillId="0" borderId="4" applyAlignment="0">
      <protection/>
    </xf>
    <xf numFmtId="0" fontId="13" fillId="0" borderId="4" applyAlignment="0">
      <protection/>
    </xf>
    <xf numFmtId="0" fontId="13" fillId="0" borderId="4" applyAlignment="0">
      <protection/>
    </xf>
    <xf numFmtId="0" fontId="21" fillId="0" borderId="3" applyFont="0" applyAlignment="0">
      <protection/>
    </xf>
    <xf numFmtId="0" fontId="21" fillId="0" borderId="3" applyFont="0" applyAlignment="0">
      <protection/>
    </xf>
    <xf numFmtId="0" fontId="21" fillId="0" borderId="3" applyFont="0" applyAlignment="0">
      <protection/>
    </xf>
    <xf numFmtId="0" fontId="21" fillId="0" borderId="3" applyFont="0" applyAlignment="0">
      <protection/>
    </xf>
    <xf numFmtId="0" fontId="1" fillId="0" borderId="4" applyAlignment="0">
      <protection/>
    </xf>
    <xf numFmtId="0" fontId="1" fillId="0" borderId="4" applyAlignment="0">
      <protection/>
    </xf>
    <xf numFmtId="0" fontId="1" fillId="0" borderId="4" applyAlignment="0">
      <protection/>
    </xf>
    <xf numFmtId="0" fontId="1" fillId="0" borderId="4" applyAlignment="0">
      <protection/>
    </xf>
    <xf numFmtId="0" fontId="1" fillId="0" borderId="4" applyAlignment="0">
      <protection/>
    </xf>
    <xf numFmtId="0" fontId="1" fillId="0" borderId="4" applyAlignment="0">
      <protection/>
    </xf>
    <xf numFmtId="0" fontId="1" fillId="0" borderId="4" applyAlignment="0">
      <protection/>
    </xf>
    <xf numFmtId="0" fontId="1" fillId="0" borderId="4" applyAlignment="0">
      <protection/>
    </xf>
    <xf numFmtId="0" fontId="1" fillId="0" borderId="4" applyAlignment="0">
      <protection/>
    </xf>
    <xf numFmtId="0" fontId="1" fillId="0" borderId="4" applyAlignment="0">
      <protection/>
    </xf>
    <xf numFmtId="0" fontId="13" fillId="0" borderId="4" applyAlignment="0">
      <protection/>
    </xf>
    <xf numFmtId="0" fontId="21" fillId="0" borderId="3" applyFont="0" applyAlignment="0">
      <protection/>
    </xf>
    <xf numFmtId="0" fontId="22" fillId="3" borderId="0">
      <alignment/>
      <protection/>
    </xf>
    <xf numFmtId="0" fontId="21" fillId="0" borderId="3" applyFont="0" applyAlignment="0">
      <protection/>
    </xf>
    <xf numFmtId="0" fontId="13" fillId="0" borderId="4" applyAlignment="0">
      <protection/>
    </xf>
    <xf numFmtId="0" fontId="13" fillId="0" borderId="4" applyAlignment="0">
      <protection/>
    </xf>
    <xf numFmtId="0" fontId="22" fillId="2" borderId="0">
      <alignment/>
      <protection/>
    </xf>
    <xf numFmtId="0" fontId="14" fillId="0" borderId="5" applyFont="0" applyFill="0" applyAlignment="0">
      <protection/>
    </xf>
    <xf numFmtId="0" fontId="13" fillId="0" borderId="6" applyFill="0" applyAlignment="0">
      <protection/>
    </xf>
    <xf numFmtId="0" fontId="13" fillId="0" borderId="4" applyAlignment="0">
      <protection/>
    </xf>
    <xf numFmtId="0" fontId="14" fillId="0" borderId="5" applyFont="0" applyFill="0" applyAlignment="0">
      <protection/>
    </xf>
    <xf numFmtId="0" fontId="14" fillId="0" borderId="5" applyFont="0" applyFill="0" applyAlignment="0">
      <protection/>
    </xf>
    <xf numFmtId="0" fontId="21" fillId="0" borderId="3" applyFont="0" applyAlignment="0">
      <protection/>
    </xf>
    <xf numFmtId="0" fontId="21" fillId="0" borderId="3" applyFont="0" applyAlignment="0">
      <protection/>
    </xf>
    <xf numFmtId="0" fontId="16" fillId="0" borderId="4" applyAlignment="0">
      <protection/>
    </xf>
    <xf numFmtId="0" fontId="13" fillId="0" borderId="4" applyAlignment="0">
      <protection/>
    </xf>
    <xf numFmtId="0" fontId="16" fillId="0" borderId="4" applyAlignment="0">
      <protection/>
    </xf>
    <xf numFmtId="0" fontId="13" fillId="0" borderId="6" applyFill="0" applyAlignment="0">
      <protection/>
    </xf>
    <xf numFmtId="0" fontId="14" fillId="0" borderId="5" applyFont="0" applyFill="0" applyAlignment="0">
      <protection/>
    </xf>
    <xf numFmtId="0" fontId="14" fillId="0" borderId="5" applyFont="0" applyFill="0" applyAlignment="0">
      <protection/>
    </xf>
    <xf numFmtId="0" fontId="14" fillId="0" borderId="5" applyFont="0" applyFill="0" applyAlignment="0">
      <protection/>
    </xf>
    <xf numFmtId="0" fontId="14" fillId="0" borderId="5" applyFont="0" applyFill="0" applyAlignment="0">
      <protection/>
    </xf>
    <xf numFmtId="0" fontId="14" fillId="0" borderId="5" applyFont="0" applyFill="0" applyAlignment="0">
      <protection/>
    </xf>
    <xf numFmtId="0" fontId="14" fillId="0" borderId="5" applyFont="0" applyFill="0" applyAlignment="0">
      <protection/>
    </xf>
    <xf numFmtId="0" fontId="13" fillId="0" borderId="6" applyFill="0" applyAlignment="0">
      <protection/>
    </xf>
    <xf numFmtId="0" fontId="13" fillId="0" borderId="6" applyFill="0" applyAlignment="0">
      <protection/>
    </xf>
    <xf numFmtId="0" fontId="22" fillId="2" borderId="0">
      <alignment/>
      <protection/>
    </xf>
    <xf numFmtId="0" fontId="22" fillId="3" borderId="0">
      <alignment/>
      <protection/>
    </xf>
    <xf numFmtId="0" fontId="13" fillId="0" borderId="6" applyFill="0" applyAlignment="0">
      <protection/>
    </xf>
    <xf numFmtId="0" fontId="16" fillId="0" borderId="6" applyFill="0" applyAlignment="0">
      <protection/>
    </xf>
    <xf numFmtId="0" fontId="14" fillId="0" borderId="5" applyFont="0" applyFill="0" applyAlignment="0">
      <protection/>
    </xf>
    <xf numFmtId="0" fontId="14" fillId="0" borderId="5" applyFont="0" applyFill="0" applyAlignment="0">
      <protection/>
    </xf>
    <xf numFmtId="0" fontId="16" fillId="0" borderId="6" applyFill="0" applyAlignment="0">
      <protection/>
    </xf>
    <xf numFmtId="0" fontId="13" fillId="0" borderId="6" applyFill="0" applyAlignment="0">
      <protection/>
    </xf>
    <xf numFmtId="0" fontId="1" fillId="0" borderId="6" applyFill="0" applyAlignment="0">
      <protection/>
    </xf>
    <xf numFmtId="0" fontId="1" fillId="0" borderId="6" applyFill="0" applyAlignment="0">
      <protection/>
    </xf>
    <xf numFmtId="0" fontId="1" fillId="0" borderId="6" applyFill="0" applyAlignment="0">
      <protection/>
    </xf>
    <xf numFmtId="0" fontId="1" fillId="0" borderId="6" applyFill="0" applyAlignment="0">
      <protection/>
    </xf>
    <xf numFmtId="0" fontId="1" fillId="0" borderId="6" applyFill="0" applyAlignment="0">
      <protection/>
    </xf>
    <xf numFmtId="0" fontId="1" fillId="0" borderId="6" applyFill="0" applyAlignment="0">
      <protection/>
    </xf>
    <xf numFmtId="0" fontId="1" fillId="0" borderId="6" applyFill="0" applyAlignment="0">
      <protection/>
    </xf>
    <xf numFmtId="0" fontId="1" fillId="0" borderId="6" applyFill="0" applyAlignment="0">
      <protection/>
    </xf>
    <xf numFmtId="0" fontId="1" fillId="0" borderId="6" applyFill="0" applyAlignment="0">
      <protection/>
    </xf>
    <xf numFmtId="0" fontId="1" fillId="0" borderId="6" applyFill="0" applyAlignment="0">
      <protection/>
    </xf>
    <xf numFmtId="0" fontId="14" fillId="0" borderId="5" applyFont="0" applyFill="0" applyAlignment="0">
      <protection/>
    </xf>
    <xf numFmtId="0" fontId="14" fillId="0" borderId="5" applyFont="0" applyFill="0" applyAlignment="0">
      <protection/>
    </xf>
    <xf numFmtId="0" fontId="14" fillId="0" borderId="5" applyFont="0" applyFill="0" applyAlignment="0">
      <protection/>
    </xf>
    <xf numFmtId="0" fontId="14" fillId="0" borderId="5" applyFont="0" applyFill="0" applyAlignment="0">
      <protection/>
    </xf>
    <xf numFmtId="0" fontId="14" fillId="0" borderId="5" applyFont="0" applyFill="0" applyAlignment="0">
      <protection/>
    </xf>
    <xf numFmtId="0" fontId="16" fillId="0" borderId="6" applyFill="0" applyAlignment="0">
      <protection/>
    </xf>
    <xf numFmtId="0" fontId="13" fillId="0" borderId="6" applyFill="0" applyAlignment="0">
      <protection/>
    </xf>
    <xf numFmtId="0" fontId="13" fillId="0" borderId="6" applyFill="0" applyAlignment="0">
      <protection/>
    </xf>
    <xf numFmtId="0" fontId="13" fillId="0" borderId="6" applyFill="0" applyAlignment="0">
      <protection/>
    </xf>
    <xf numFmtId="0" fontId="13" fillId="0" borderId="6" applyFill="0" applyAlignment="0">
      <protection/>
    </xf>
    <xf numFmtId="0" fontId="14" fillId="0" borderId="5" applyFont="0" applyFill="0" applyAlignment="0">
      <protection/>
    </xf>
    <xf numFmtId="0" fontId="14" fillId="0" borderId="5" applyFont="0" applyFill="0" applyAlignment="0">
      <protection/>
    </xf>
    <xf numFmtId="0" fontId="14" fillId="0" borderId="5" applyFont="0" applyFill="0" applyAlignment="0">
      <protection/>
    </xf>
    <xf numFmtId="0" fontId="14" fillId="0" borderId="5" applyFont="0" applyFill="0" applyAlignment="0">
      <protection/>
    </xf>
    <xf numFmtId="0" fontId="1" fillId="0" borderId="6" applyFill="0" applyAlignment="0">
      <protection/>
    </xf>
    <xf numFmtId="0" fontId="1" fillId="0" borderId="6" applyFill="0" applyAlignment="0">
      <protection/>
    </xf>
    <xf numFmtId="0" fontId="1" fillId="0" borderId="6" applyFill="0" applyAlignment="0">
      <protection/>
    </xf>
    <xf numFmtId="0" fontId="1" fillId="0" borderId="6" applyFill="0" applyAlignment="0">
      <protection/>
    </xf>
    <xf numFmtId="0" fontId="1" fillId="0" borderId="6" applyFill="0" applyAlignment="0">
      <protection/>
    </xf>
    <xf numFmtId="0" fontId="1" fillId="0" borderId="6" applyFill="0" applyAlignment="0">
      <protection/>
    </xf>
    <xf numFmtId="0" fontId="1" fillId="0" borderId="6" applyFill="0" applyAlignment="0">
      <protection/>
    </xf>
    <xf numFmtId="0" fontId="1" fillId="0" borderId="6" applyFill="0" applyAlignment="0">
      <protection/>
    </xf>
    <xf numFmtId="0" fontId="1" fillId="0" borderId="6" applyFill="0" applyAlignment="0">
      <protection/>
    </xf>
    <xf numFmtId="0" fontId="1" fillId="0" borderId="6" applyFill="0" applyAlignment="0">
      <protection/>
    </xf>
    <xf numFmtId="0" fontId="13" fillId="0" borderId="6" applyFill="0" applyAlignment="0">
      <protection/>
    </xf>
    <xf numFmtId="0" fontId="14" fillId="0" borderId="5" applyFont="0" applyFill="0" applyAlignment="0">
      <protection/>
    </xf>
    <xf numFmtId="0" fontId="21" fillId="0" borderId="3" applyFont="0" applyAlignment="0">
      <protection/>
    </xf>
    <xf numFmtId="0" fontId="13" fillId="0" borderId="4" applyAlignment="0">
      <protection/>
    </xf>
    <xf numFmtId="0" fontId="21" fillId="0" borderId="3" applyFont="0" applyAlignment="0">
      <protection/>
    </xf>
    <xf numFmtId="0" fontId="21" fillId="0" borderId="3" applyFont="0" applyAlignment="0">
      <protection/>
    </xf>
    <xf numFmtId="0" fontId="13" fillId="0" borderId="4" applyAlignment="0">
      <protection/>
    </xf>
    <xf numFmtId="0" fontId="21" fillId="0" borderId="3" applyFont="0" applyAlignment="0">
      <protection/>
    </xf>
    <xf numFmtId="0" fontId="21" fillId="0" borderId="3" applyFont="0" applyAlignment="0">
      <protection/>
    </xf>
    <xf numFmtId="0" fontId="21" fillId="0" borderId="3" applyFont="0" applyAlignment="0">
      <protection/>
    </xf>
    <xf numFmtId="0" fontId="21" fillId="0" borderId="3" applyFont="0" applyAlignment="0">
      <protection/>
    </xf>
    <xf numFmtId="0" fontId="21" fillId="0" borderId="3" applyFont="0" applyAlignment="0">
      <protection/>
    </xf>
    <xf numFmtId="0" fontId="21" fillId="0" borderId="3" applyFont="0" applyAlignment="0">
      <protection/>
    </xf>
    <xf numFmtId="0" fontId="13" fillId="0" borderId="4" applyAlignment="0">
      <protection/>
    </xf>
    <xf numFmtId="0" fontId="13" fillId="0" borderId="4" applyAlignment="0">
      <protection/>
    </xf>
    <xf numFmtId="0" fontId="16" fillId="0" borderId="4" applyAlignment="0">
      <protection/>
    </xf>
    <xf numFmtId="0" fontId="1" fillId="0" borderId="4" applyAlignment="0">
      <protection/>
    </xf>
    <xf numFmtId="0" fontId="1" fillId="0" borderId="4" applyAlignment="0">
      <protection/>
    </xf>
    <xf numFmtId="0" fontId="1" fillId="0" borderId="4" applyAlignment="0">
      <protection/>
    </xf>
    <xf numFmtId="0" fontId="1" fillId="0" borderId="4" applyAlignment="0">
      <protection/>
    </xf>
    <xf numFmtId="0" fontId="1" fillId="0" borderId="4" applyAlignment="0">
      <protection/>
    </xf>
    <xf numFmtId="0" fontId="1" fillId="0" borderId="4" applyAlignment="0">
      <protection/>
    </xf>
    <xf numFmtId="0" fontId="1" fillId="0" borderId="4" applyAlignment="0">
      <protection/>
    </xf>
    <xf numFmtId="0" fontId="1" fillId="0" borderId="4" applyAlignment="0">
      <protection/>
    </xf>
    <xf numFmtId="0" fontId="1" fillId="0" borderId="4" applyAlignment="0">
      <protection/>
    </xf>
    <xf numFmtId="0" fontId="1" fillId="0" borderId="4" applyAlignment="0">
      <protection/>
    </xf>
    <xf numFmtId="0" fontId="21" fillId="0" borderId="3" applyFont="0" applyAlignment="0">
      <protection/>
    </xf>
    <xf numFmtId="0" fontId="21" fillId="0" borderId="3" applyFont="0" applyAlignment="0">
      <protection/>
    </xf>
    <xf numFmtId="0" fontId="21" fillId="0" borderId="3" applyFont="0" applyAlignment="0">
      <protection/>
    </xf>
    <xf numFmtId="0" fontId="21" fillId="0" borderId="3" applyFont="0" applyAlignment="0">
      <protection/>
    </xf>
    <xf numFmtId="0" fontId="21" fillId="0" borderId="3" applyFont="0" applyAlignment="0">
      <protection/>
    </xf>
    <xf numFmtId="0" fontId="16" fillId="0" borderId="4" applyAlignment="0">
      <protection/>
    </xf>
    <xf numFmtId="0" fontId="13" fillId="0" borderId="4" applyAlignment="0">
      <protection/>
    </xf>
    <xf numFmtId="0" fontId="13" fillId="0" borderId="4" applyAlignment="0">
      <protection/>
    </xf>
    <xf numFmtId="0" fontId="13" fillId="0" borderId="4" applyAlignment="0">
      <protection/>
    </xf>
    <xf numFmtId="0" fontId="13" fillId="0" borderId="4" applyAlignment="0">
      <protection/>
    </xf>
    <xf numFmtId="0" fontId="21" fillId="0" borderId="3" applyFont="0" applyAlignment="0">
      <protection/>
    </xf>
    <xf numFmtId="0" fontId="21" fillId="0" borderId="3" applyFont="0" applyAlignment="0">
      <protection/>
    </xf>
    <xf numFmtId="0" fontId="21" fillId="0" borderId="3" applyFont="0" applyAlignment="0">
      <protection/>
    </xf>
    <xf numFmtId="0" fontId="21" fillId="0" borderId="3" applyFont="0" applyAlignment="0">
      <protection/>
    </xf>
    <xf numFmtId="0" fontId="1" fillId="0" borderId="4" applyAlignment="0">
      <protection/>
    </xf>
    <xf numFmtId="0" fontId="1" fillId="0" borderId="4" applyAlignment="0">
      <protection/>
    </xf>
    <xf numFmtId="0" fontId="1" fillId="0" borderId="4" applyAlignment="0">
      <protection/>
    </xf>
    <xf numFmtId="0" fontId="1" fillId="0" borderId="4" applyAlignment="0">
      <protection/>
    </xf>
    <xf numFmtId="0" fontId="1" fillId="0" borderId="4" applyAlignment="0">
      <protection/>
    </xf>
    <xf numFmtId="0" fontId="1" fillId="0" borderId="4" applyAlignment="0">
      <protection/>
    </xf>
    <xf numFmtId="0" fontId="1" fillId="0" borderId="4" applyAlignment="0">
      <protection/>
    </xf>
    <xf numFmtId="0" fontId="1" fillId="0" borderId="4" applyAlignment="0">
      <protection/>
    </xf>
    <xf numFmtId="0" fontId="1" fillId="0" borderId="4" applyAlignment="0">
      <protection/>
    </xf>
    <xf numFmtId="0" fontId="1" fillId="0" borderId="4" applyAlignment="0">
      <protection/>
    </xf>
    <xf numFmtId="0" fontId="13" fillId="0" borderId="4" applyAlignment="0">
      <protection/>
    </xf>
    <xf numFmtId="0" fontId="21" fillId="0" borderId="3" applyFont="0" applyAlignment="0">
      <protection/>
    </xf>
    <xf numFmtId="0" fontId="1" fillId="0" borderId="4" applyAlignment="0">
      <protection/>
    </xf>
    <xf numFmtId="0" fontId="1" fillId="0" borderId="4" applyAlignment="0">
      <protection/>
    </xf>
    <xf numFmtId="0" fontId="1" fillId="0" borderId="4" applyAlignment="0">
      <protection/>
    </xf>
    <xf numFmtId="0" fontId="1" fillId="0" borderId="4" applyAlignment="0">
      <protection/>
    </xf>
    <xf numFmtId="0" fontId="1" fillId="0" borderId="4" applyAlignment="0">
      <protection/>
    </xf>
    <xf numFmtId="0" fontId="1" fillId="0" borderId="4" applyAlignment="0">
      <protection/>
    </xf>
    <xf numFmtId="0" fontId="1" fillId="0" borderId="4" applyAlignment="0">
      <protection/>
    </xf>
    <xf numFmtId="0" fontId="1" fillId="0" borderId="4" applyAlignment="0">
      <protection/>
    </xf>
    <xf numFmtId="0" fontId="1" fillId="0" borderId="4" applyAlignment="0">
      <protection/>
    </xf>
    <xf numFmtId="0" fontId="1" fillId="0" borderId="4" applyAlignment="0">
      <protection/>
    </xf>
    <xf numFmtId="0" fontId="22" fillId="2" borderId="0">
      <alignment/>
      <protection/>
    </xf>
    <xf numFmtId="0" fontId="21" fillId="0" borderId="3" applyFont="0" applyAlignment="0">
      <protection/>
    </xf>
    <xf numFmtId="0" fontId="21" fillId="0" borderId="3" applyFont="0" applyAlignment="0">
      <protection/>
    </xf>
    <xf numFmtId="0" fontId="21" fillId="0" borderId="3" applyFont="0" applyAlignment="0">
      <protection/>
    </xf>
    <xf numFmtId="0" fontId="21" fillId="0" borderId="3" applyFont="0" applyAlignment="0">
      <protection/>
    </xf>
    <xf numFmtId="0" fontId="21" fillId="0" borderId="3" applyFont="0" applyAlignment="0">
      <protection/>
    </xf>
    <xf numFmtId="0" fontId="13" fillId="0" borderId="4" applyAlignment="0">
      <protection/>
    </xf>
    <xf numFmtId="0" fontId="13" fillId="0" borderId="4" applyAlignment="0">
      <protection/>
    </xf>
    <xf numFmtId="0" fontId="21" fillId="0" borderId="3" applyFont="0" applyAlignment="0">
      <protection/>
    </xf>
    <xf numFmtId="0" fontId="21" fillId="0" borderId="3" applyFont="0" applyAlignment="0">
      <protection/>
    </xf>
    <xf numFmtId="0" fontId="16" fillId="0" borderId="4" applyAlignment="0">
      <protection/>
    </xf>
    <xf numFmtId="0" fontId="16" fillId="0" borderId="4" applyAlignment="0">
      <protection/>
    </xf>
    <xf numFmtId="0" fontId="13" fillId="0" borderId="4" applyAlignment="0">
      <protection/>
    </xf>
    <xf numFmtId="0" fontId="21" fillId="0" borderId="3" applyFont="0" applyAlignment="0">
      <protection/>
    </xf>
    <xf numFmtId="0" fontId="21" fillId="0" borderId="3" applyFont="0" applyAlignment="0">
      <protection/>
    </xf>
    <xf numFmtId="0" fontId="16" fillId="0" borderId="4" applyAlignment="0">
      <protection/>
    </xf>
    <xf numFmtId="0" fontId="13" fillId="0" borderId="4" applyAlignment="0">
      <protection/>
    </xf>
    <xf numFmtId="0" fontId="13" fillId="0" borderId="4" applyAlignment="0">
      <protection/>
    </xf>
    <xf numFmtId="0" fontId="13" fillId="0" borderId="4" applyAlignment="0">
      <protection/>
    </xf>
    <xf numFmtId="0" fontId="16" fillId="0" borderId="4" applyAlignment="0">
      <protection/>
    </xf>
    <xf numFmtId="0" fontId="13" fillId="0" borderId="4" applyAlignment="0">
      <protection/>
    </xf>
    <xf numFmtId="0" fontId="21" fillId="0" borderId="3" applyFont="0" applyAlignment="0">
      <protection/>
    </xf>
    <xf numFmtId="0" fontId="21" fillId="0" borderId="3" applyFont="0" applyAlignment="0">
      <protection/>
    </xf>
    <xf numFmtId="0" fontId="16" fillId="0" borderId="4" applyAlignment="0">
      <protection/>
    </xf>
    <xf numFmtId="0" fontId="13" fillId="0" borderId="4" applyAlignment="0">
      <protection/>
    </xf>
    <xf numFmtId="0" fontId="13" fillId="0" borderId="4" applyAlignment="0">
      <protection/>
    </xf>
    <xf numFmtId="0" fontId="13" fillId="0" borderId="4" applyAlignment="0">
      <protection/>
    </xf>
    <xf numFmtId="0" fontId="21" fillId="0" borderId="3" applyFont="0" applyAlignment="0">
      <protection/>
    </xf>
    <xf numFmtId="0" fontId="13" fillId="0" borderId="4" applyAlignment="0">
      <protection/>
    </xf>
    <xf numFmtId="0" fontId="21" fillId="0" borderId="3" applyFont="0" applyAlignment="0">
      <protection/>
    </xf>
    <xf numFmtId="0" fontId="21" fillId="0" borderId="3" applyFont="0" applyAlignment="0">
      <protection/>
    </xf>
    <xf numFmtId="0" fontId="13" fillId="0" borderId="4" applyAlignment="0">
      <protection/>
    </xf>
    <xf numFmtId="0" fontId="21" fillId="0" borderId="3" applyFont="0" applyAlignment="0">
      <protection/>
    </xf>
    <xf numFmtId="0" fontId="21" fillId="0" borderId="3" applyFont="0" applyAlignment="0">
      <protection/>
    </xf>
    <xf numFmtId="0" fontId="21" fillId="0" borderId="3" applyFont="0" applyAlignment="0">
      <protection/>
    </xf>
    <xf numFmtId="0" fontId="21" fillId="0" borderId="3" applyFont="0" applyAlignment="0">
      <protection/>
    </xf>
    <xf numFmtId="0" fontId="21" fillId="0" borderId="3" applyFont="0" applyAlignment="0">
      <protection/>
    </xf>
    <xf numFmtId="0" fontId="21" fillId="0" borderId="3" applyFont="0" applyAlignment="0">
      <protection/>
    </xf>
    <xf numFmtId="0" fontId="13" fillId="0" borderId="4" applyAlignment="0">
      <protection/>
    </xf>
    <xf numFmtId="0" fontId="13" fillId="0" borderId="4" applyAlignment="0">
      <protection/>
    </xf>
    <xf numFmtId="0" fontId="16" fillId="0" borderId="4" applyAlignment="0">
      <protection/>
    </xf>
    <xf numFmtId="0" fontId="1" fillId="0" borderId="4" applyAlignment="0">
      <protection/>
    </xf>
    <xf numFmtId="0" fontId="1" fillId="0" borderId="4" applyAlignment="0">
      <protection/>
    </xf>
    <xf numFmtId="0" fontId="1" fillId="0" borderId="4" applyAlignment="0">
      <protection/>
    </xf>
    <xf numFmtId="0" fontId="1" fillId="0" borderId="4" applyAlignment="0">
      <protection/>
    </xf>
    <xf numFmtId="0" fontId="1" fillId="0" borderId="4" applyAlignment="0">
      <protection/>
    </xf>
    <xf numFmtId="0" fontId="1" fillId="0" borderId="4" applyAlignment="0">
      <protection/>
    </xf>
    <xf numFmtId="0" fontId="1" fillId="0" borderId="4" applyAlignment="0">
      <protection/>
    </xf>
    <xf numFmtId="0" fontId="1" fillId="0" borderId="4" applyAlignment="0">
      <protection/>
    </xf>
    <xf numFmtId="0" fontId="1" fillId="0" borderId="4" applyAlignment="0">
      <protection/>
    </xf>
    <xf numFmtId="0" fontId="1" fillId="0" borderId="4" applyAlignment="0">
      <protection/>
    </xf>
    <xf numFmtId="0" fontId="21" fillId="0" borderId="3" applyFont="0" applyAlignment="0">
      <protection/>
    </xf>
    <xf numFmtId="0" fontId="21" fillId="0" borderId="3" applyFont="0" applyAlignment="0">
      <protection/>
    </xf>
    <xf numFmtId="0" fontId="21" fillId="0" borderId="3" applyFont="0" applyAlignment="0">
      <protection/>
    </xf>
    <xf numFmtId="0" fontId="21" fillId="0" borderId="3" applyFont="0" applyAlignment="0">
      <protection/>
    </xf>
    <xf numFmtId="0" fontId="21" fillId="0" borderId="3" applyFont="0" applyAlignment="0">
      <protection/>
    </xf>
    <xf numFmtId="0" fontId="16" fillId="0" borderId="4" applyAlignment="0">
      <protection/>
    </xf>
    <xf numFmtId="0" fontId="13" fillId="0" borderId="4" applyAlignment="0">
      <protection/>
    </xf>
    <xf numFmtId="0" fontId="13" fillId="0" borderId="4" applyAlignment="0">
      <protection/>
    </xf>
    <xf numFmtId="0" fontId="13" fillId="0" borderId="4" applyAlignment="0">
      <protection/>
    </xf>
    <xf numFmtId="0" fontId="13" fillId="0" borderId="4" applyAlignment="0">
      <protection/>
    </xf>
    <xf numFmtId="0" fontId="21" fillId="0" borderId="3" applyFont="0" applyAlignment="0">
      <protection/>
    </xf>
    <xf numFmtId="0" fontId="21" fillId="0" borderId="3" applyFont="0" applyAlignment="0">
      <protection/>
    </xf>
    <xf numFmtId="0" fontId="21" fillId="0" borderId="3" applyFont="0" applyAlignment="0">
      <protection/>
    </xf>
    <xf numFmtId="0" fontId="21" fillId="0" borderId="3" applyFont="0" applyAlignment="0">
      <protection/>
    </xf>
    <xf numFmtId="0" fontId="1" fillId="0" borderId="4" applyAlignment="0">
      <protection/>
    </xf>
    <xf numFmtId="0" fontId="1" fillId="0" borderId="4" applyAlignment="0">
      <protection/>
    </xf>
    <xf numFmtId="0" fontId="1" fillId="0" borderId="4" applyAlignment="0">
      <protection/>
    </xf>
    <xf numFmtId="0" fontId="1" fillId="0" borderId="4" applyAlignment="0">
      <protection/>
    </xf>
    <xf numFmtId="0" fontId="1" fillId="0" borderId="4" applyAlignment="0">
      <protection/>
    </xf>
    <xf numFmtId="0" fontId="1" fillId="0" borderId="4" applyAlignment="0">
      <protection/>
    </xf>
    <xf numFmtId="0" fontId="1" fillId="0" borderId="4" applyAlignment="0">
      <protection/>
    </xf>
    <xf numFmtId="0" fontId="1" fillId="0" borderId="4" applyAlignment="0">
      <protection/>
    </xf>
    <xf numFmtId="0" fontId="1" fillId="0" borderId="4" applyAlignment="0">
      <protection/>
    </xf>
    <xf numFmtId="0" fontId="1" fillId="0" borderId="4" applyAlignment="0">
      <protection/>
    </xf>
    <xf numFmtId="0" fontId="13" fillId="0" borderId="4" applyAlignment="0">
      <protection/>
    </xf>
    <xf numFmtId="0" fontId="21" fillId="0" borderId="3" applyFont="0" applyAlignment="0">
      <protection/>
    </xf>
    <xf numFmtId="0" fontId="13" fillId="0" borderId="4" applyAlignment="0">
      <protection/>
    </xf>
    <xf numFmtId="0" fontId="13" fillId="0" borderId="4" applyAlignment="0">
      <protection/>
    </xf>
    <xf numFmtId="0" fontId="0" fillId="0" borderId="5" applyAlignment="0">
      <protection/>
    </xf>
    <xf numFmtId="0" fontId="0" fillId="0" borderId="6" applyAlignment="0">
      <protection/>
    </xf>
    <xf numFmtId="0" fontId="0" fillId="0" borderId="5" applyAlignment="0">
      <protection/>
    </xf>
    <xf numFmtId="0" fontId="0" fillId="0" borderId="5" applyAlignment="0">
      <protection/>
    </xf>
    <xf numFmtId="0" fontId="0" fillId="0" borderId="5" applyAlignment="0">
      <protection/>
    </xf>
    <xf numFmtId="0" fontId="0" fillId="0" borderId="5" applyAlignment="0">
      <protection/>
    </xf>
    <xf numFmtId="0" fontId="0" fillId="0" borderId="5" applyAlignment="0">
      <protection/>
    </xf>
    <xf numFmtId="0" fontId="0" fillId="0" borderId="5" applyAlignment="0">
      <protection/>
    </xf>
    <xf numFmtId="0" fontId="0" fillId="0" borderId="5" applyAlignment="0">
      <protection/>
    </xf>
    <xf numFmtId="0" fontId="0" fillId="0" borderId="5" applyAlignment="0">
      <protection/>
    </xf>
    <xf numFmtId="0" fontId="0" fillId="0" borderId="6" applyAlignment="0">
      <protection/>
    </xf>
    <xf numFmtId="0" fontId="0" fillId="0" borderId="6" applyAlignment="0">
      <protection/>
    </xf>
    <xf numFmtId="0" fontId="0" fillId="0" borderId="6" applyAlignment="0">
      <protection/>
    </xf>
    <xf numFmtId="0" fontId="0" fillId="0" borderId="6" applyAlignment="0">
      <protection/>
    </xf>
    <xf numFmtId="0" fontId="0" fillId="0" borderId="6" applyAlignment="0">
      <protection/>
    </xf>
    <xf numFmtId="0" fontId="0" fillId="0" borderId="6" applyAlignment="0">
      <protection/>
    </xf>
    <xf numFmtId="0" fontId="0" fillId="0" borderId="6" applyAlignment="0">
      <protection/>
    </xf>
    <xf numFmtId="0" fontId="0" fillId="0" borderId="6" applyAlignment="0">
      <protection/>
    </xf>
    <xf numFmtId="0" fontId="0" fillId="0" borderId="6" applyAlignment="0">
      <protection/>
    </xf>
    <xf numFmtId="0" fontId="0" fillId="0" borderId="6" applyAlignment="0">
      <protection/>
    </xf>
    <xf numFmtId="0" fontId="0" fillId="0" borderId="6" applyAlignment="0">
      <protection/>
    </xf>
    <xf numFmtId="0" fontId="0" fillId="0" borderId="6" applyAlignment="0">
      <protection/>
    </xf>
    <xf numFmtId="0" fontId="0" fillId="0" borderId="5" applyAlignment="0">
      <protection/>
    </xf>
    <xf numFmtId="0" fontId="0" fillId="0" borderId="5" applyAlignment="0">
      <protection/>
    </xf>
    <xf numFmtId="0" fontId="0" fillId="0" borderId="5" applyAlignment="0">
      <protection/>
    </xf>
    <xf numFmtId="0" fontId="0" fillId="0" borderId="5" applyAlignment="0">
      <protection/>
    </xf>
    <xf numFmtId="0" fontId="0" fillId="0" borderId="5" applyAlignment="0">
      <protection/>
    </xf>
    <xf numFmtId="0" fontId="0" fillId="0" borderId="6" applyAlignment="0">
      <protection/>
    </xf>
    <xf numFmtId="0" fontId="0" fillId="0" borderId="6" applyAlignment="0">
      <protection/>
    </xf>
    <xf numFmtId="0" fontId="0" fillId="0" borderId="6" applyAlignment="0">
      <protection/>
    </xf>
    <xf numFmtId="0" fontId="0" fillId="0" borderId="6" applyAlignment="0">
      <protection/>
    </xf>
    <xf numFmtId="0" fontId="0" fillId="0" borderId="5" applyAlignment="0">
      <protection/>
    </xf>
    <xf numFmtId="0" fontId="0" fillId="0" borderId="5" applyAlignment="0">
      <protection/>
    </xf>
    <xf numFmtId="0" fontId="0" fillId="0" borderId="5" applyAlignment="0">
      <protection/>
    </xf>
    <xf numFmtId="0" fontId="0" fillId="0" borderId="5" applyAlignment="0">
      <protection/>
    </xf>
    <xf numFmtId="0" fontId="0" fillId="0" borderId="6" applyAlignment="0">
      <protection/>
    </xf>
    <xf numFmtId="0" fontId="0" fillId="0" borderId="6" applyAlignment="0">
      <protection/>
    </xf>
    <xf numFmtId="0" fontId="0" fillId="0" borderId="6" applyAlignment="0">
      <protection/>
    </xf>
    <xf numFmtId="0" fontId="0" fillId="0" borderId="6" applyAlignment="0">
      <protection/>
    </xf>
    <xf numFmtId="0" fontId="0" fillId="0" borderId="6" applyAlignment="0">
      <protection/>
    </xf>
    <xf numFmtId="0" fontId="0" fillId="0" borderId="6" applyAlignment="0">
      <protection/>
    </xf>
    <xf numFmtId="0" fontId="0" fillId="0" borderId="6" applyAlignment="0">
      <protection/>
    </xf>
    <xf numFmtId="0" fontId="0" fillId="0" borderId="6" applyAlignment="0">
      <protection/>
    </xf>
    <xf numFmtId="0" fontId="0" fillId="0" borderId="6" applyAlignment="0">
      <protection/>
    </xf>
    <xf numFmtId="0" fontId="0" fillId="0" borderId="6" applyAlignment="0">
      <protection/>
    </xf>
    <xf numFmtId="0" fontId="0" fillId="0" borderId="6" applyAlignment="0">
      <protection/>
    </xf>
    <xf numFmtId="0" fontId="0" fillId="0" borderId="6" applyAlignment="0">
      <protection/>
    </xf>
    <xf numFmtId="0" fontId="0" fillId="0" borderId="6" applyAlignment="0">
      <protection/>
    </xf>
    <xf numFmtId="0" fontId="0" fillId="0" borderId="5" applyAlignment="0">
      <protection/>
    </xf>
    <xf numFmtId="0" fontId="21" fillId="0" borderId="3" applyFont="0" applyAlignment="0">
      <protection/>
    </xf>
    <xf numFmtId="0" fontId="21" fillId="0" borderId="3" applyFont="0" applyAlignment="0">
      <protection/>
    </xf>
    <xf numFmtId="0" fontId="21" fillId="0" borderId="3" applyFont="0" applyAlignment="0">
      <protection/>
    </xf>
    <xf numFmtId="0" fontId="21" fillId="0" borderId="3" applyFont="0" applyAlignment="0">
      <protection/>
    </xf>
    <xf numFmtId="0" fontId="13" fillId="0" borderId="4" applyAlignment="0">
      <protection/>
    </xf>
    <xf numFmtId="0" fontId="21" fillId="0" borderId="3" applyFont="0" applyAlignment="0">
      <protection/>
    </xf>
    <xf numFmtId="0" fontId="21" fillId="0" borderId="3" applyFont="0" applyAlignment="0">
      <protection/>
    </xf>
    <xf numFmtId="0" fontId="16" fillId="0" borderId="4" applyAlignment="0">
      <protection/>
    </xf>
    <xf numFmtId="0" fontId="13" fillId="0" borderId="4" applyAlignment="0">
      <protection/>
    </xf>
    <xf numFmtId="0" fontId="13" fillId="0" borderId="4" applyAlignment="0">
      <protection/>
    </xf>
    <xf numFmtId="0" fontId="21" fillId="0" borderId="3" applyFont="0" applyAlignment="0">
      <protection/>
    </xf>
    <xf numFmtId="0" fontId="21" fillId="0" borderId="3" applyFont="0" applyAlignment="0">
      <protection/>
    </xf>
    <xf numFmtId="0" fontId="16" fillId="0" borderId="4" applyAlignment="0">
      <protection/>
    </xf>
    <xf numFmtId="0" fontId="13" fillId="0" borderId="4" applyAlignment="0">
      <protection/>
    </xf>
    <xf numFmtId="0" fontId="1" fillId="0" borderId="4" applyAlignment="0">
      <protection/>
    </xf>
    <xf numFmtId="0" fontId="1" fillId="0" borderId="4" applyAlignment="0">
      <protection/>
    </xf>
    <xf numFmtId="0" fontId="1" fillId="0" borderId="4" applyAlignment="0">
      <protection/>
    </xf>
    <xf numFmtId="0" fontId="1" fillId="0" borderId="4" applyAlignment="0">
      <protection/>
    </xf>
    <xf numFmtId="0" fontId="1" fillId="0" borderId="4" applyAlignment="0">
      <protection/>
    </xf>
    <xf numFmtId="0" fontId="1" fillId="0" borderId="4" applyAlignment="0">
      <protection/>
    </xf>
    <xf numFmtId="0" fontId="1" fillId="0" borderId="4" applyAlignment="0">
      <protection/>
    </xf>
    <xf numFmtId="0" fontId="1" fillId="0" borderId="4" applyAlignment="0">
      <protection/>
    </xf>
    <xf numFmtId="0" fontId="1" fillId="0" borderId="4" applyAlignment="0">
      <protection/>
    </xf>
    <xf numFmtId="0" fontId="1" fillId="0" borderId="4" applyAlignment="0">
      <protection/>
    </xf>
    <xf numFmtId="0" fontId="13" fillId="0" borderId="4" applyAlignment="0">
      <protection/>
    </xf>
    <xf numFmtId="0" fontId="21" fillId="0" borderId="3" applyFont="0" applyAlignment="0">
      <protection/>
    </xf>
    <xf numFmtId="0" fontId="13" fillId="0" borderId="4" applyAlignment="0">
      <protection/>
    </xf>
    <xf numFmtId="0" fontId="21" fillId="0" borderId="3" applyFont="0" applyAlignment="0">
      <protection/>
    </xf>
    <xf numFmtId="0" fontId="21" fillId="0" borderId="3" applyFont="0" applyAlignment="0">
      <protection/>
    </xf>
    <xf numFmtId="0" fontId="16" fillId="0" borderId="4" applyAlignment="0">
      <protection/>
    </xf>
    <xf numFmtId="0" fontId="13" fillId="0" borderId="4" applyAlignment="0">
      <protection/>
    </xf>
    <xf numFmtId="0" fontId="23" fillId="0" borderId="0">
      <alignment/>
      <protection/>
    </xf>
    <xf numFmtId="0" fontId="0" fillId="0" borderId="3" applyNumberFormat="0" applyFill="0">
      <alignment/>
      <protection/>
    </xf>
    <xf numFmtId="0" fontId="0" fillId="0" borderId="4" applyNumberFormat="0" applyFill="0">
      <alignment/>
      <protection/>
    </xf>
    <xf numFmtId="0" fontId="0" fillId="0" borderId="3" applyNumberFormat="0" applyFill="0">
      <alignment/>
      <protection/>
    </xf>
    <xf numFmtId="0" fontId="0" fillId="0" borderId="3" applyNumberFormat="0" applyFill="0">
      <alignment/>
      <protection/>
    </xf>
    <xf numFmtId="0" fontId="0" fillId="0" borderId="3" applyNumberFormat="0" applyFill="0">
      <alignment/>
      <protection/>
    </xf>
    <xf numFmtId="0" fontId="0" fillId="0" borderId="3" applyNumberFormat="0" applyFill="0">
      <alignment/>
      <protection/>
    </xf>
    <xf numFmtId="0" fontId="0" fillId="0" borderId="3" applyNumberFormat="0" applyFill="0">
      <alignment/>
      <protection/>
    </xf>
    <xf numFmtId="0" fontId="0" fillId="0" borderId="3" applyNumberFormat="0" applyFill="0">
      <alignment/>
      <protection/>
    </xf>
    <xf numFmtId="0" fontId="0" fillId="0" borderId="3" applyNumberFormat="0" applyFill="0">
      <alignment/>
      <protection/>
    </xf>
    <xf numFmtId="0" fontId="0" fillId="0" borderId="3" applyNumberFormat="0" applyFill="0">
      <alignment/>
      <protection/>
    </xf>
    <xf numFmtId="0" fontId="0" fillId="0" borderId="4" applyNumberFormat="0" applyFill="0">
      <alignment/>
      <protection/>
    </xf>
    <xf numFmtId="0" fontId="0" fillId="0" borderId="4" applyNumberFormat="0" applyFill="0">
      <alignment/>
      <protection/>
    </xf>
    <xf numFmtId="0" fontId="24" fillId="2" borderId="0">
      <alignment/>
      <protection/>
    </xf>
    <xf numFmtId="0" fontId="24" fillId="3" borderId="0">
      <alignment/>
      <protection/>
    </xf>
    <xf numFmtId="0" fontId="0" fillId="0" borderId="4" applyNumberFormat="0" applyFill="0">
      <alignment/>
      <protection/>
    </xf>
    <xf numFmtId="0" fontId="0" fillId="0" borderId="3" applyNumberFormat="0" applyFill="0">
      <alignment/>
      <protection/>
    </xf>
    <xf numFmtId="0" fontId="0" fillId="0" borderId="3" applyNumberFormat="0" applyFill="0">
      <alignment/>
      <protection/>
    </xf>
    <xf numFmtId="0" fontId="0" fillId="0" borderId="4" applyNumberFormat="0" applyFill="0">
      <alignment/>
      <protection/>
    </xf>
    <xf numFmtId="0" fontId="0" fillId="0" borderId="4" applyNumberFormat="0" applyFill="0">
      <alignment/>
      <protection/>
    </xf>
    <xf numFmtId="0" fontId="0" fillId="0" borderId="4" applyNumberFormat="0" applyFill="0">
      <alignment/>
      <protection/>
    </xf>
    <xf numFmtId="0" fontId="0" fillId="0" borderId="4" applyNumberFormat="0" applyFill="0">
      <alignment/>
      <protection/>
    </xf>
    <xf numFmtId="0" fontId="0" fillId="0" borderId="4" applyNumberFormat="0" applyFill="0">
      <alignment/>
      <protection/>
    </xf>
    <xf numFmtId="0" fontId="0" fillId="0" borderId="4" applyNumberFormat="0" applyFill="0">
      <alignment/>
      <protection/>
    </xf>
    <xf numFmtId="0" fontId="0" fillId="0" borderId="4" applyNumberFormat="0" applyFill="0">
      <alignment/>
      <protection/>
    </xf>
    <xf numFmtId="0" fontId="0" fillId="0" borderId="4" applyNumberFormat="0" applyFill="0">
      <alignment/>
      <protection/>
    </xf>
    <xf numFmtId="0" fontId="0" fillId="0" borderId="4" applyNumberFormat="0" applyFill="0">
      <alignment/>
      <protection/>
    </xf>
    <xf numFmtId="0" fontId="0" fillId="0" borderId="4" applyNumberFormat="0" applyFill="0">
      <alignment/>
      <protection/>
    </xf>
    <xf numFmtId="0" fontId="0" fillId="0" borderId="4" applyNumberFormat="0" applyFill="0">
      <alignment/>
      <protection/>
    </xf>
    <xf numFmtId="0" fontId="0" fillId="0" borderId="4" applyNumberFormat="0" applyFill="0">
      <alignment/>
      <protection/>
    </xf>
    <xf numFmtId="0" fontId="0" fillId="0" borderId="3" applyNumberFormat="0" applyFill="0">
      <alignment/>
      <protection/>
    </xf>
    <xf numFmtId="0" fontId="0" fillId="0" borderId="3" applyNumberFormat="0" applyFill="0">
      <alignment/>
      <protection/>
    </xf>
    <xf numFmtId="0" fontId="0" fillId="0" borderId="3" applyNumberFormat="0" applyFill="0">
      <alignment/>
      <protection/>
    </xf>
    <xf numFmtId="0" fontId="0" fillId="0" borderId="3" applyNumberFormat="0" applyFill="0">
      <alignment/>
      <protection/>
    </xf>
    <xf numFmtId="0" fontId="0" fillId="0" borderId="3" applyNumberFormat="0" applyFill="0">
      <alignment/>
      <protection/>
    </xf>
    <xf numFmtId="0" fontId="0" fillId="0" borderId="4" applyNumberFormat="0" applyFill="0">
      <alignment/>
      <protection/>
    </xf>
    <xf numFmtId="0" fontId="0" fillId="0" borderId="4" applyNumberFormat="0" applyFill="0">
      <alignment/>
      <protection/>
    </xf>
    <xf numFmtId="0" fontId="0" fillId="0" borderId="4" applyNumberFormat="0" applyFill="0">
      <alignment/>
      <protection/>
    </xf>
    <xf numFmtId="0" fontId="0" fillId="0" borderId="4" applyNumberFormat="0" applyFill="0">
      <alignment/>
      <protection/>
    </xf>
    <xf numFmtId="0" fontId="0" fillId="0" borderId="3" applyNumberFormat="0" applyAlignment="0">
      <protection/>
    </xf>
    <xf numFmtId="0" fontId="0" fillId="0" borderId="4" applyNumberFormat="0" applyAlignment="0">
      <protection/>
    </xf>
    <xf numFmtId="0" fontId="0" fillId="0" borderId="3" applyNumberFormat="0" applyAlignment="0">
      <protection/>
    </xf>
    <xf numFmtId="0" fontId="0" fillId="0" borderId="3" applyNumberFormat="0" applyAlignment="0">
      <protection/>
    </xf>
    <xf numFmtId="0" fontId="0" fillId="0" borderId="3" applyNumberFormat="0" applyAlignment="0">
      <protection/>
    </xf>
    <xf numFmtId="0" fontId="0" fillId="0" borderId="3" applyNumberFormat="0" applyAlignment="0">
      <protection/>
    </xf>
    <xf numFmtId="0" fontId="0" fillId="0" borderId="3" applyNumberFormat="0" applyAlignment="0">
      <protection/>
    </xf>
    <xf numFmtId="0" fontId="0" fillId="0" borderId="3" applyNumberFormat="0" applyAlignment="0">
      <protection/>
    </xf>
    <xf numFmtId="0" fontId="0" fillId="0" borderId="3" applyNumberFormat="0" applyAlignment="0">
      <protection/>
    </xf>
    <xf numFmtId="0" fontId="0" fillId="0" borderId="3" applyNumberFormat="0" applyAlignment="0">
      <protection/>
    </xf>
    <xf numFmtId="0" fontId="0" fillId="0" borderId="4" applyNumberFormat="0" applyAlignment="0">
      <protection/>
    </xf>
    <xf numFmtId="0" fontId="0" fillId="0" borderId="4" applyNumberFormat="0" applyAlignment="0">
      <protection/>
    </xf>
    <xf numFmtId="0" fontId="0" fillId="0" borderId="4" applyNumberFormat="0" applyAlignment="0">
      <protection/>
    </xf>
    <xf numFmtId="0" fontId="0" fillId="0" borderId="4" applyNumberFormat="0" applyAlignment="0">
      <protection/>
    </xf>
    <xf numFmtId="0" fontId="0" fillId="0" borderId="4" applyNumberFormat="0" applyAlignment="0">
      <protection/>
    </xf>
    <xf numFmtId="0" fontId="0" fillId="0" borderId="4" applyNumberFormat="0" applyAlignment="0">
      <protection/>
    </xf>
    <xf numFmtId="0" fontId="0" fillId="0" borderId="4" applyNumberFormat="0" applyAlignment="0">
      <protection/>
    </xf>
    <xf numFmtId="0" fontId="0" fillId="0" borderId="4" applyNumberFormat="0" applyAlignment="0">
      <protection/>
    </xf>
    <xf numFmtId="0" fontId="0" fillId="0" borderId="4" applyNumberFormat="0" applyAlignment="0">
      <protection/>
    </xf>
    <xf numFmtId="0" fontId="0" fillId="0" borderId="4" applyNumberFormat="0" applyAlignment="0">
      <protection/>
    </xf>
    <xf numFmtId="0" fontId="0" fillId="0" borderId="4" applyNumberFormat="0" applyAlignment="0">
      <protection/>
    </xf>
    <xf numFmtId="0" fontId="0" fillId="0" borderId="4" applyNumberFormat="0" applyAlignment="0">
      <protection/>
    </xf>
    <xf numFmtId="0" fontId="0" fillId="0" borderId="3" applyNumberFormat="0" applyAlignment="0">
      <protection/>
    </xf>
    <xf numFmtId="0" fontId="0" fillId="0" borderId="3" applyNumberFormat="0" applyAlignment="0">
      <protection/>
    </xf>
    <xf numFmtId="0" fontId="0" fillId="0" borderId="3" applyNumberFormat="0" applyAlignment="0">
      <protection/>
    </xf>
    <xf numFmtId="0" fontId="0" fillId="0" borderId="3" applyNumberFormat="0" applyAlignment="0">
      <protection/>
    </xf>
    <xf numFmtId="0" fontId="0" fillId="0" borderId="3" applyNumberFormat="0" applyAlignment="0">
      <protection/>
    </xf>
    <xf numFmtId="0" fontId="0" fillId="0" borderId="4" applyNumberFormat="0" applyAlignment="0">
      <protection/>
    </xf>
    <xf numFmtId="0" fontId="0" fillId="0" borderId="4" applyNumberFormat="0" applyAlignment="0">
      <protection/>
    </xf>
    <xf numFmtId="0" fontId="0" fillId="0" borderId="4" applyNumberFormat="0" applyAlignment="0">
      <protection/>
    </xf>
    <xf numFmtId="0" fontId="0" fillId="0" borderId="4" applyNumberFormat="0" applyAlignment="0">
      <protection/>
    </xf>
    <xf numFmtId="0" fontId="0" fillId="0" borderId="3" applyNumberFormat="0" applyAlignment="0">
      <protection/>
    </xf>
    <xf numFmtId="0" fontId="0" fillId="0" borderId="3" applyNumberFormat="0" applyAlignment="0">
      <protection/>
    </xf>
    <xf numFmtId="0" fontId="0" fillId="0" borderId="3" applyNumberFormat="0" applyAlignment="0">
      <protection/>
    </xf>
    <xf numFmtId="0" fontId="0" fillId="0" borderId="3" applyNumberFormat="0" applyAlignment="0">
      <protection/>
    </xf>
    <xf numFmtId="0" fontId="0" fillId="0" borderId="4" applyNumberFormat="0" applyAlignment="0">
      <protection/>
    </xf>
    <xf numFmtId="0" fontId="0" fillId="0" borderId="4" applyNumberFormat="0" applyAlignment="0">
      <protection/>
    </xf>
    <xf numFmtId="0" fontId="0" fillId="0" borderId="4" applyNumberFormat="0" applyAlignment="0">
      <protection/>
    </xf>
    <xf numFmtId="0" fontId="0" fillId="0" borderId="4" applyNumberFormat="0" applyAlignment="0">
      <protection/>
    </xf>
    <xf numFmtId="0" fontId="0" fillId="0" borderId="4" applyNumberFormat="0" applyAlignment="0">
      <protection/>
    </xf>
    <xf numFmtId="0" fontId="0" fillId="0" borderId="4" applyNumberFormat="0" applyAlignment="0">
      <protection/>
    </xf>
    <xf numFmtId="0" fontId="0" fillId="0" borderId="4" applyNumberFormat="0" applyAlignment="0">
      <protection/>
    </xf>
    <xf numFmtId="0" fontId="0" fillId="0" borderId="4" applyNumberFormat="0" applyAlignment="0">
      <protection/>
    </xf>
    <xf numFmtId="0" fontId="0" fillId="0" borderId="4" applyNumberFormat="0" applyAlignment="0">
      <protection/>
    </xf>
    <xf numFmtId="0" fontId="0" fillId="0" borderId="4" applyNumberFormat="0" applyAlignment="0">
      <protection/>
    </xf>
    <xf numFmtId="0" fontId="0" fillId="0" borderId="4" applyNumberFormat="0" applyAlignment="0">
      <protection/>
    </xf>
    <xf numFmtId="0" fontId="0" fillId="0" borderId="4" applyNumberFormat="0" applyAlignment="0">
      <protection/>
    </xf>
    <xf numFmtId="0" fontId="0" fillId="0" borderId="4" applyNumberFormat="0" applyAlignment="0">
      <protection/>
    </xf>
    <xf numFmtId="0" fontId="0" fillId="0" borderId="3" applyNumberFormat="0" applyAlignment="0">
      <protection/>
    </xf>
    <xf numFmtId="0" fontId="0" fillId="0" borderId="3" applyNumberFormat="0" applyFill="0">
      <alignment/>
      <protection/>
    </xf>
    <xf numFmtId="0" fontId="0" fillId="0" borderId="3" applyNumberFormat="0" applyFill="0">
      <alignment/>
      <protection/>
    </xf>
    <xf numFmtId="0" fontId="0" fillId="0" borderId="3" applyNumberFormat="0" applyFill="0">
      <alignment/>
      <protection/>
    </xf>
    <xf numFmtId="0" fontId="0" fillId="0" borderId="3" applyNumberFormat="0" applyFill="0">
      <alignment/>
      <protection/>
    </xf>
    <xf numFmtId="0" fontId="24" fillId="2" borderId="0">
      <alignment/>
      <protection/>
    </xf>
    <xf numFmtId="0" fontId="0" fillId="0" borderId="4" applyNumberFormat="0" applyFill="0">
      <alignment/>
      <protection/>
    </xf>
    <xf numFmtId="0" fontId="0" fillId="0" borderId="4" applyNumberFormat="0" applyFill="0">
      <alignment/>
      <protection/>
    </xf>
    <xf numFmtId="0" fontId="0" fillId="0" borderId="4" applyNumberFormat="0" applyFill="0">
      <alignment/>
      <protection/>
    </xf>
    <xf numFmtId="0" fontId="0" fillId="0" borderId="4" applyNumberFormat="0" applyFill="0">
      <alignment/>
      <protection/>
    </xf>
    <xf numFmtId="0" fontId="0" fillId="0" borderId="4" applyNumberFormat="0" applyFill="0">
      <alignment/>
      <protection/>
    </xf>
    <xf numFmtId="0" fontId="0" fillId="0" borderId="4" applyNumberFormat="0" applyFill="0">
      <alignment/>
      <protection/>
    </xf>
    <xf numFmtId="0" fontId="0" fillId="0" borderId="4" applyNumberFormat="0" applyFill="0">
      <alignment/>
      <protection/>
    </xf>
    <xf numFmtId="0" fontId="0" fillId="0" borderId="4" applyNumberFormat="0" applyFill="0">
      <alignment/>
      <protection/>
    </xf>
    <xf numFmtId="0" fontId="0" fillId="0" borderId="4" applyNumberFormat="0" applyFill="0">
      <alignment/>
      <protection/>
    </xf>
    <xf numFmtId="0" fontId="0" fillId="0" borderId="4" applyNumberFormat="0" applyFill="0">
      <alignment/>
      <protection/>
    </xf>
    <xf numFmtId="0" fontId="0" fillId="0" borderId="4" applyNumberFormat="0" applyFill="0">
      <alignment/>
      <protection/>
    </xf>
    <xf numFmtId="0" fontId="0" fillId="0" borderId="4" applyNumberFormat="0" applyFill="0">
      <alignment/>
      <protection/>
    </xf>
    <xf numFmtId="0" fontId="0" fillId="0" borderId="4" applyNumberFormat="0" applyFill="0">
      <alignment/>
      <protection/>
    </xf>
    <xf numFmtId="0" fontId="0" fillId="0" borderId="3" applyNumberFormat="0" applyFill="0">
      <alignment/>
      <protection/>
    </xf>
    <xf numFmtId="0" fontId="25" fillId="4"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6" fillId="2" borderId="0">
      <alignment/>
      <protection/>
    </xf>
    <xf numFmtId="0" fontId="26" fillId="3" borderId="0">
      <alignment/>
      <protection/>
    </xf>
    <xf numFmtId="0" fontId="27" fillId="0" borderId="0">
      <alignment wrapText="1"/>
      <protection/>
    </xf>
    <xf numFmtId="0" fontId="25" fillId="3" borderId="0" applyNumberFormat="0" applyBorder="0" applyAlignment="0" applyProtection="0"/>
    <xf numFmtId="0" fontId="25" fillId="3"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181" fontId="81" fillId="0" borderId="7" applyNumberFormat="0" applyFont="0" applyBorder="0" applyAlignment="0">
      <protection/>
    </xf>
    <xf numFmtId="0" fontId="28" fillId="11" borderId="0" applyNumberFormat="0" applyBorder="0" applyAlignment="0" applyProtection="0"/>
    <xf numFmtId="0" fontId="28" fillId="11"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202" fontId="13" fillId="0" borderId="0" applyFill="0" applyBorder="0" applyAlignment="0" applyProtection="0"/>
    <xf numFmtId="0" fontId="29" fillId="0" borderId="0" applyFont="0" applyFill="0" applyBorder="0" applyAlignment="0" applyProtection="0"/>
    <xf numFmtId="203" fontId="13" fillId="0" borderId="0" applyFill="0" applyBorder="0" applyAlignment="0" applyProtection="0"/>
    <xf numFmtId="0" fontId="29" fillId="0" borderId="0" applyFont="0" applyFill="0" applyBorder="0" applyAlignment="0" applyProtection="0"/>
    <xf numFmtId="198" fontId="13" fillId="0" borderId="0" applyFill="0" applyBorder="0" applyAlignment="0" applyProtection="0"/>
    <xf numFmtId="0" fontId="29" fillId="0" borderId="0" applyFont="0" applyFill="0" applyBorder="0" applyAlignment="0" applyProtection="0"/>
    <xf numFmtId="204" fontId="13" fillId="0" borderId="0" applyFill="0" applyBorder="0" applyAlignment="0" applyProtection="0"/>
    <xf numFmtId="0" fontId="29"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82" fillId="0" borderId="0">
      <alignment/>
      <protection/>
    </xf>
    <xf numFmtId="0" fontId="1" fillId="0" borderId="0">
      <alignment/>
      <protection/>
    </xf>
    <xf numFmtId="0" fontId="1" fillId="0" borderId="0">
      <alignment/>
      <protection/>
    </xf>
    <xf numFmtId="0" fontId="1" fillId="0" borderId="0">
      <alignment/>
      <protection/>
    </xf>
    <xf numFmtId="0" fontId="82" fillId="0" borderId="0">
      <alignment/>
      <protection/>
    </xf>
    <xf numFmtId="0" fontId="30" fillId="16" borderId="0" applyNumberFormat="0" applyBorder="0" applyAlignment="0" applyProtection="0"/>
    <xf numFmtId="0" fontId="30" fillId="16" borderId="0" applyNumberFormat="0" applyBorder="0" applyAlignment="0" applyProtection="0"/>
    <xf numFmtId="0" fontId="31" fillId="0" borderId="0">
      <alignment/>
      <protection/>
    </xf>
    <xf numFmtId="0" fontId="29" fillId="0" borderId="0">
      <alignment/>
      <protection/>
    </xf>
    <xf numFmtId="0" fontId="32" fillId="0" borderId="0">
      <alignment/>
      <protection/>
    </xf>
    <xf numFmtId="0" fontId="29" fillId="0" borderId="0">
      <alignment/>
      <protection/>
    </xf>
    <xf numFmtId="192" fontId="0" fillId="0" borderId="0" applyFill="0" applyBorder="0" applyAlignment="0">
      <protection/>
    </xf>
    <xf numFmtId="196" fontId="0" fillId="0" borderId="0" applyFill="0" applyBorder="0" applyAlignment="0">
      <protection/>
    </xf>
    <xf numFmtId="205" fontId="1" fillId="0" borderId="0" applyFill="0" applyBorder="0" applyAlignment="0">
      <protection/>
    </xf>
    <xf numFmtId="197" fontId="1" fillId="0" borderId="0" applyFill="0" applyBorder="0" applyAlignment="0">
      <protection/>
    </xf>
    <xf numFmtId="206" fontId="1" fillId="0" borderId="0" applyFill="0" applyBorder="0" applyAlignment="0">
      <protection/>
    </xf>
    <xf numFmtId="207" fontId="1" fillId="0" borderId="0" applyFill="0" applyBorder="0" applyAlignment="0">
      <protection/>
    </xf>
    <xf numFmtId="201" fontId="1" fillId="0" borderId="0" applyFill="0" applyBorder="0" applyAlignment="0">
      <protection/>
    </xf>
    <xf numFmtId="208" fontId="1" fillId="0" borderId="0" applyFill="0" applyBorder="0" applyAlignment="0">
      <protection/>
    </xf>
    <xf numFmtId="205" fontId="1" fillId="0" borderId="0" applyFill="0" applyBorder="0" applyAlignment="0">
      <protection/>
    </xf>
    <xf numFmtId="0" fontId="33" fillId="4" borderId="8" applyNumberFormat="0" applyAlignment="0" applyProtection="0"/>
    <xf numFmtId="0" fontId="33" fillId="4" borderId="8" applyNumberFormat="0" applyAlignment="0" applyProtection="0"/>
    <xf numFmtId="0" fontId="34" fillId="0" borderId="0">
      <alignment/>
      <protection/>
    </xf>
    <xf numFmtId="0" fontId="79" fillId="0" borderId="0">
      <alignment/>
      <protection/>
    </xf>
    <xf numFmtId="0" fontId="35" fillId="17" borderId="9" applyNumberFormat="0" applyAlignment="0" applyProtection="0"/>
    <xf numFmtId="0" fontId="35" fillId="17" borderId="9" applyNumberFormat="0" applyAlignment="0" applyProtection="0"/>
    <xf numFmtId="1" fontId="36" fillId="0" borderId="0" applyBorder="0">
      <alignment/>
      <protection/>
    </xf>
    <xf numFmtId="43" fontId="0" fillId="0" borderId="0" applyFont="0" applyFill="0" applyBorder="0" applyAlignment="0" applyProtection="0"/>
    <xf numFmtId="41" fontId="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65" fontId="1" fillId="0" borderId="0" applyFont="0" applyFill="0" applyBorder="0" applyAlignment="0" applyProtection="0"/>
    <xf numFmtId="230" fontId="13" fillId="0" borderId="0" applyFill="0" applyBorder="0" applyAlignment="0" applyProtection="0"/>
    <xf numFmtId="230" fontId="13" fillId="0" borderId="0" applyFill="0" applyBorder="0" applyAlignment="0" applyProtection="0"/>
    <xf numFmtId="41" fontId="1" fillId="0" borderId="0" applyFont="0" applyFill="0" applyBorder="0" applyAlignment="0" applyProtection="0"/>
    <xf numFmtId="230" fontId="13" fillId="0" borderId="0" applyFill="0" applyBorder="0" applyAlignment="0" applyProtection="0"/>
    <xf numFmtId="41" fontId="10" fillId="0" borderId="0" applyFont="0" applyFill="0" applyBorder="0" applyAlignment="0" applyProtection="0"/>
    <xf numFmtId="230" fontId="13" fillId="0" borderId="0" applyFill="0" applyBorder="0" applyAlignment="0" applyProtection="0"/>
    <xf numFmtId="41" fontId="1" fillId="0" borderId="0" applyFont="0" applyFill="0" applyBorder="0" applyAlignment="0" applyProtection="0"/>
    <xf numFmtId="173" fontId="61" fillId="0" borderId="0" applyFont="0" applyFill="0" applyBorder="0" applyAlignment="0" applyProtection="0"/>
    <xf numFmtId="201" fontId="13" fillId="0" borderId="0" applyFill="0" applyBorder="0" applyAlignment="0" applyProtection="0"/>
    <xf numFmtId="43" fontId="0" fillId="0" borderId="0" applyFont="0" applyFill="0" applyBorder="0" applyAlignment="0" applyProtection="0"/>
    <xf numFmtId="166" fontId="1" fillId="0" borderId="0" applyFont="0" applyFill="0" applyBorder="0" applyAlignment="0" applyProtection="0"/>
    <xf numFmtId="43" fontId="31" fillId="0" borderId="0" applyFont="0" applyFill="0" applyBorder="0" applyAlignment="0" applyProtection="0"/>
    <xf numFmtId="43" fontId="0" fillId="0" borderId="0" applyFont="0" applyFill="0" applyBorder="0" applyAlignment="0" applyProtection="0"/>
    <xf numFmtId="43" fontId="57" fillId="0" borderId="0" applyFont="0" applyFill="0" applyBorder="0" applyAlignment="0" applyProtection="0"/>
    <xf numFmtId="164" fontId="61" fillId="0" borderId="0" applyFont="0" applyFill="0" applyBorder="0" applyAlignment="0" applyProtection="0"/>
    <xf numFmtId="167" fontId="6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0" fillId="0" borderId="0" applyFont="0" applyFill="0" applyBorder="0" applyAlignment="0" applyProtection="0"/>
    <xf numFmtId="193" fontId="31" fillId="0" borderId="0" applyFont="0" applyFill="0" applyBorder="0" applyAlignment="0" applyProtection="0"/>
    <xf numFmtId="176" fontId="38" fillId="0" borderId="0" applyFont="0" applyFill="0" applyBorder="0" applyAlignment="0" applyProtection="0"/>
    <xf numFmtId="43" fontId="12" fillId="0" borderId="0" applyFont="0" applyFill="0" applyBorder="0" applyAlignment="0" applyProtection="0"/>
    <xf numFmtId="43" fontId="0" fillId="0" borderId="0" applyFont="0" applyFill="0" applyBorder="0" applyAlignment="0" applyProtection="0"/>
    <xf numFmtId="166" fontId="0" fillId="0" borderId="0" applyFont="0" applyFill="0" applyBorder="0" applyAlignment="0" applyProtection="0"/>
    <xf numFmtId="166" fontId="1" fillId="0" borderId="0" applyFont="0" applyFill="0" applyBorder="0" applyAlignment="0" applyProtection="0"/>
    <xf numFmtId="193" fontId="31" fillId="0" borderId="0" applyFont="0" applyFill="0" applyBorder="0" applyAlignment="0" applyProtection="0"/>
    <xf numFmtId="231" fontId="1" fillId="0" borderId="0" applyFont="0" applyFill="0" applyBorder="0" applyAlignment="0" applyProtection="0"/>
    <xf numFmtId="166" fontId="1" fillId="0" borderId="0" applyFont="0" applyFill="0" applyBorder="0" applyAlignment="0" applyProtection="0"/>
    <xf numFmtId="43" fontId="10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2" fillId="0" borderId="0" applyFont="0" applyFill="0" applyBorder="0" applyAlignment="0" applyProtection="0"/>
    <xf numFmtId="193" fontId="31" fillId="0" borderId="0" applyFont="0" applyFill="0" applyBorder="0" applyAlignment="0" applyProtection="0"/>
    <xf numFmtId="0" fontId="0" fillId="0" borderId="0" applyFill="0" applyBorder="0" applyAlignment="0" applyProtection="0"/>
    <xf numFmtId="232" fontId="13" fillId="0" borderId="0" applyFill="0" applyBorder="0" applyAlignment="0" applyProtection="0"/>
    <xf numFmtId="166" fontId="1"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220" fontId="16" fillId="0" borderId="0" applyFill="0" applyBorder="0" applyAlignment="0" applyProtection="0"/>
    <xf numFmtId="181" fontId="0" fillId="0" borderId="0" applyFont="0" applyFill="0" applyBorder="0" applyAlignment="0" applyProtection="0"/>
    <xf numFmtId="43" fontId="16" fillId="0" borderId="0" applyFont="0" applyFill="0" applyBorder="0" applyAlignment="0" applyProtection="0"/>
    <xf numFmtId="43" fontId="1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6" fontId="16" fillId="0" borderId="0" applyFont="0" applyFill="0" applyBorder="0" applyAlignment="0" applyProtection="0"/>
    <xf numFmtId="43" fontId="10" fillId="0" borderId="0" applyFont="0" applyFill="0" applyBorder="0" applyAlignment="0" applyProtection="0"/>
    <xf numFmtId="17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187" fontId="39" fillId="0" borderId="0">
      <alignment/>
      <protection/>
    </xf>
    <xf numFmtId="187" fontId="39" fillId="0" borderId="0">
      <alignment/>
      <protection/>
    </xf>
    <xf numFmtId="187" fontId="39" fillId="0" borderId="0">
      <alignment/>
      <protection/>
    </xf>
    <xf numFmtId="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05" fontId="13" fillId="0" borderId="0" applyFill="0" applyBorder="0" applyAlignment="0" applyProtection="0"/>
    <xf numFmtId="170" fontId="1" fillId="0" borderId="0" applyFont="0" applyFill="0" applyBorder="0" applyAlignment="0" applyProtection="0"/>
    <xf numFmtId="185" fontId="1" fillId="0" borderId="0">
      <alignment/>
      <protection/>
    </xf>
    <xf numFmtId="185" fontId="1" fillId="0" borderId="0">
      <alignment/>
      <protection/>
    </xf>
    <xf numFmtId="185" fontId="1" fillId="0" borderId="0">
      <alignment/>
      <protection/>
    </xf>
    <xf numFmtId="0" fontId="1" fillId="0" borderId="0" applyFont="0" applyFill="0" applyBorder="0" applyAlignment="0" applyProtection="0"/>
    <xf numFmtId="14" fontId="40" fillId="0" borderId="0" applyFill="0" applyBorder="0" applyAlignment="0">
      <protection/>
    </xf>
    <xf numFmtId="0" fontId="1" fillId="0" borderId="0" applyFont="0" applyFill="0" applyBorder="0" applyAlignment="0" applyProtection="0"/>
    <xf numFmtId="174" fontId="0" fillId="0" borderId="0" applyFont="0" applyFill="0" applyBorder="0" applyProtection="0">
      <alignment vertical="center"/>
    </xf>
    <xf numFmtId="209" fontId="1" fillId="0" borderId="10">
      <alignment vertical="center"/>
      <protection/>
    </xf>
    <xf numFmtId="210" fontId="13" fillId="0" borderId="0" applyFill="0" applyBorder="0" applyAlignment="0" applyProtection="0"/>
    <xf numFmtId="211" fontId="13" fillId="0" borderId="0" applyFill="0" applyBorder="0" applyAlignment="0" applyProtection="0"/>
    <xf numFmtId="186" fontId="1" fillId="0" borderId="0">
      <alignment/>
      <protection/>
    </xf>
    <xf numFmtId="186" fontId="1" fillId="0" borderId="0">
      <alignment/>
      <protection/>
    </xf>
    <xf numFmtId="186" fontId="1" fillId="0" borderId="0">
      <alignment/>
      <protection/>
    </xf>
    <xf numFmtId="201" fontId="1" fillId="0" borderId="0" applyFill="0" applyBorder="0" applyAlignment="0">
      <protection/>
    </xf>
    <xf numFmtId="205" fontId="1" fillId="0" borderId="0" applyFill="0" applyBorder="0" applyAlignment="0">
      <protection/>
    </xf>
    <xf numFmtId="201" fontId="1" fillId="0" borderId="0" applyFill="0" applyBorder="0" applyAlignment="0">
      <protection/>
    </xf>
    <xf numFmtId="208" fontId="1" fillId="0" borderId="0" applyFill="0" applyBorder="0" applyAlignment="0">
      <protection/>
    </xf>
    <xf numFmtId="205" fontId="1" fillId="0" borderId="0" applyFill="0" applyBorder="0" applyAlignment="0">
      <protection/>
    </xf>
    <xf numFmtId="212" fontId="13" fillId="0" borderId="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2" fontId="1" fillId="0" borderId="0" applyFont="0" applyFill="0" applyBorder="0" applyAlignment="0" applyProtection="0"/>
    <xf numFmtId="0" fontId="2" fillId="0" borderId="0" applyNumberFormat="0" applyFill="0" applyBorder="0" applyAlignment="0" applyProtection="0"/>
    <xf numFmtId="0" fontId="42" fillId="18" borderId="0" applyNumberFormat="0" applyBorder="0" applyAlignment="0" applyProtection="0"/>
    <xf numFmtId="0" fontId="42" fillId="18" borderId="0" applyNumberFormat="0" applyBorder="0" applyAlignment="0" applyProtection="0"/>
    <xf numFmtId="38" fontId="43" fillId="3" borderId="0" applyNumberFormat="0" applyBorder="0" applyAlignment="0" applyProtection="0"/>
    <xf numFmtId="0" fontId="43" fillId="2" borderId="0" applyNumberFormat="0" applyBorder="0" applyAlignment="0" applyProtection="0"/>
    <xf numFmtId="0" fontId="13" fillId="0" borderId="0" applyNumberFormat="0" applyBorder="0" applyAlignment="0">
      <protection/>
    </xf>
    <xf numFmtId="49" fontId="44" fillId="0" borderId="0">
      <alignment vertical="center" wrapText="1" shrinkToFit="1"/>
      <protection/>
    </xf>
    <xf numFmtId="0" fontId="4" fillId="0" borderId="11" applyNumberFormat="0" applyAlignment="0" applyProtection="0"/>
    <xf numFmtId="0" fontId="4" fillId="0" borderId="12" applyNumberFormat="0" applyAlignment="0" applyProtection="0"/>
    <xf numFmtId="0" fontId="4" fillId="0" borderId="13">
      <alignment horizontal="left" vertical="center"/>
      <protection/>
    </xf>
    <xf numFmtId="0" fontId="4" fillId="0" borderId="14">
      <alignment horizontal="left" vertical="center"/>
      <protection/>
    </xf>
    <xf numFmtId="0" fontId="3"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3" fillId="0" borderId="0" applyProtection="0">
      <alignment/>
    </xf>
    <xf numFmtId="0" fontId="3" fillId="0" borderId="0" applyProtection="0">
      <alignment/>
    </xf>
    <xf numFmtId="0" fontId="3" fillId="0" borderId="0" applyProtection="0">
      <alignment/>
    </xf>
    <xf numFmtId="0" fontId="4" fillId="0" borderId="0" applyProtection="0">
      <alignment/>
    </xf>
    <xf numFmtId="0" fontId="4" fillId="0" borderId="0" applyProtection="0">
      <alignment/>
    </xf>
    <xf numFmtId="0" fontId="4" fillId="0" borderId="0" applyProtection="0">
      <alignment/>
    </xf>
    <xf numFmtId="0" fontId="46" fillId="19" borderId="6" applyNumberFormat="0" applyAlignment="0">
      <protection/>
    </xf>
    <xf numFmtId="49" fontId="47" fillId="0" borderId="6">
      <alignment vertical="center"/>
      <protection/>
    </xf>
    <xf numFmtId="0" fontId="5" fillId="0" borderId="0" applyNumberFormat="0" applyFill="0" applyBorder="0" applyAlignment="0" applyProtection="0"/>
    <xf numFmtId="0" fontId="48" fillId="5" borderId="8" applyNumberFormat="0" applyAlignment="0" applyProtection="0"/>
    <xf numFmtId="10" fontId="43" fillId="6" borderId="5" applyNumberFormat="0" applyBorder="0" applyAlignment="0" applyProtection="0"/>
    <xf numFmtId="0" fontId="43" fillId="20" borderId="0" applyNumberFormat="0" applyBorder="0" applyAlignment="0" applyProtection="0"/>
    <xf numFmtId="0" fontId="48" fillId="5" borderId="8" applyNumberFormat="0" applyAlignment="0" applyProtection="0"/>
    <xf numFmtId="0" fontId="49" fillId="0" borderId="0">
      <alignment/>
      <protection/>
    </xf>
    <xf numFmtId="0" fontId="49" fillId="0" borderId="0">
      <alignment/>
      <protection/>
    </xf>
    <xf numFmtId="201" fontId="1" fillId="0" borderId="0" applyFill="0" applyBorder="0" applyAlignment="0">
      <protection/>
    </xf>
    <xf numFmtId="205" fontId="1" fillId="0" borderId="0" applyFill="0" applyBorder="0" applyAlignment="0">
      <protection/>
    </xf>
    <xf numFmtId="201" fontId="1" fillId="0" borderId="0" applyFill="0" applyBorder="0" applyAlignment="0">
      <protection/>
    </xf>
    <xf numFmtId="208" fontId="1" fillId="0" borderId="0" applyFill="0" applyBorder="0" applyAlignment="0">
      <protection/>
    </xf>
    <xf numFmtId="205" fontId="1" fillId="0" borderId="0" applyFill="0" applyBorder="0" applyAlignment="0">
      <protection/>
    </xf>
    <xf numFmtId="0" fontId="50" fillId="0" borderId="16" applyNumberFormat="0" applyFill="0" applyAlignment="0" applyProtection="0"/>
    <xf numFmtId="0" fontId="50" fillId="0" borderId="16" applyNumberFormat="0" applyFill="0" applyAlignment="0" applyProtection="0"/>
    <xf numFmtId="3" fontId="83" fillId="0" borderId="17" applyNumberFormat="0" applyAlignment="0">
      <protection/>
    </xf>
    <xf numFmtId="3" fontId="80" fillId="0" borderId="17" applyNumberFormat="0" applyAlignment="0">
      <protection/>
    </xf>
    <xf numFmtId="3" fontId="46" fillId="0" borderId="17" applyNumberFormat="0" applyAlignment="0">
      <protection/>
    </xf>
    <xf numFmtId="38" fontId="49" fillId="0" borderId="0" applyFont="0" applyFill="0" applyBorder="0" applyAlignment="0" applyProtection="0"/>
    <xf numFmtId="40" fontId="49" fillId="0" borderId="0" applyFont="0" applyFill="0" applyBorder="0" applyAlignment="0" applyProtection="0"/>
    <xf numFmtId="0" fontId="51" fillId="0" borderId="18">
      <alignment/>
      <protection/>
    </xf>
    <xf numFmtId="0" fontId="59" fillId="0" borderId="19">
      <alignment/>
      <protection/>
    </xf>
    <xf numFmtId="173" fontId="52" fillId="0" borderId="20">
      <alignment/>
      <protection/>
    </xf>
    <xf numFmtId="173" fontId="52" fillId="0" borderId="21">
      <alignment/>
      <protection/>
    </xf>
    <xf numFmtId="178" fontId="53" fillId="0" borderId="0" applyFont="0" applyFill="0" applyBorder="0" applyAlignment="0" applyProtection="0"/>
    <xf numFmtId="179" fontId="53" fillId="0" borderId="0" applyFont="0" applyFill="0" applyBorder="0" applyAlignment="0" applyProtection="0"/>
    <xf numFmtId="183" fontId="1" fillId="0" borderId="0" applyFont="0" applyFill="0" applyBorder="0" applyAlignment="0" applyProtection="0"/>
    <xf numFmtId="184" fontId="1" fillId="0" borderId="0" applyFont="0" applyFill="0" applyBorder="0" applyAlignment="0" applyProtection="0"/>
    <xf numFmtId="0" fontId="54" fillId="0" borderId="0" applyNumberFormat="0" applyFont="0" applyFill="0" applyAlignment="0">
      <protection/>
    </xf>
    <xf numFmtId="0" fontId="13" fillId="0" borderId="0" applyNumberFormat="0" applyFill="0" applyAlignment="0">
      <protection/>
    </xf>
    <xf numFmtId="0" fontId="54" fillId="0" borderId="0" applyNumberFormat="0" applyFont="0" applyFill="0" applyAlignment="0">
      <protection/>
    </xf>
    <xf numFmtId="0" fontId="54" fillId="0" borderId="0" applyNumberFormat="0" applyFont="0" applyFill="0" applyAlignment="0">
      <protection/>
    </xf>
    <xf numFmtId="0" fontId="13" fillId="0" borderId="0" applyNumberFormat="0" applyFill="0" applyAlignment="0">
      <protection/>
    </xf>
    <xf numFmtId="0" fontId="54" fillId="0" borderId="0" applyNumberFormat="0" applyFont="0" applyFill="0" applyAlignment="0">
      <protection/>
    </xf>
    <xf numFmtId="0" fontId="54" fillId="0" borderId="0" applyNumberFormat="0" applyFont="0" applyFill="0" applyAlignment="0">
      <protection/>
    </xf>
    <xf numFmtId="0" fontId="13" fillId="0" borderId="0" applyNumberFormat="0" applyFill="0" applyAlignment="0">
      <protection/>
    </xf>
    <xf numFmtId="0" fontId="54" fillId="0" borderId="0" applyNumberFormat="0" applyFont="0" applyFill="0" applyAlignment="0">
      <protection/>
    </xf>
    <xf numFmtId="0" fontId="13" fillId="0" borderId="0" applyNumberFormat="0" applyFill="0" applyAlignment="0">
      <protection/>
    </xf>
    <xf numFmtId="0" fontId="16" fillId="0" borderId="0" applyNumberFormat="0" applyFill="0" applyAlignment="0">
      <protection/>
    </xf>
    <xf numFmtId="0" fontId="16" fillId="0" borderId="0">
      <alignment/>
      <protection/>
    </xf>
    <xf numFmtId="0" fontId="16" fillId="0" borderId="0">
      <alignment/>
      <protection/>
    </xf>
    <xf numFmtId="0" fontId="1" fillId="0" borderId="0" applyNumberFormat="0" applyFill="0" applyAlignment="0">
      <protection/>
    </xf>
    <xf numFmtId="0" fontId="13" fillId="0" borderId="0" applyNumberFormat="0" applyFill="0" applyAlignment="0">
      <protection/>
    </xf>
    <xf numFmtId="0" fontId="13" fillId="0" borderId="0" applyNumberFormat="0" applyFill="0" applyAlignment="0">
      <protection/>
    </xf>
    <xf numFmtId="0" fontId="13" fillId="0" borderId="0" applyNumberFormat="0" applyFill="0" applyAlignment="0">
      <protection/>
    </xf>
    <xf numFmtId="0" fontId="13" fillId="0" borderId="0" applyNumberFormat="0" applyFill="0" applyAlignment="0">
      <protection/>
    </xf>
    <xf numFmtId="0" fontId="54" fillId="0" borderId="0" applyNumberFormat="0" applyFont="0" applyFill="0" applyAlignment="0">
      <protection/>
    </xf>
    <xf numFmtId="0" fontId="54" fillId="0" borderId="0" applyNumberFormat="0" applyFont="0" applyFill="0" applyAlignment="0">
      <protection/>
    </xf>
    <xf numFmtId="0" fontId="1" fillId="0" borderId="0" applyNumberFormat="0" applyFill="0" applyAlignment="0">
      <protection/>
    </xf>
    <xf numFmtId="0" fontId="13" fillId="0" borderId="0" applyNumberFormat="0" applyFill="0" applyAlignment="0">
      <protection/>
    </xf>
    <xf numFmtId="0" fontId="55" fillId="9" borderId="0" applyNumberFormat="0" applyBorder="0" applyAlignment="0" applyProtection="0"/>
    <xf numFmtId="0" fontId="55" fillId="9" borderId="0" applyNumberFormat="0" applyBorder="0" applyAlignment="0" applyProtection="0"/>
    <xf numFmtId="0" fontId="39" fillId="0" borderId="0">
      <alignment/>
      <protection/>
    </xf>
    <xf numFmtId="0" fontId="39" fillId="0" borderId="0">
      <alignment/>
      <protection/>
    </xf>
    <xf numFmtId="0" fontId="39" fillId="0" borderId="0">
      <alignment/>
      <protection/>
    </xf>
    <xf numFmtId="37" fontId="56" fillId="0" borderId="0">
      <alignment/>
      <protection/>
    </xf>
    <xf numFmtId="37" fontId="56" fillId="0" borderId="0">
      <alignment/>
      <protection/>
    </xf>
    <xf numFmtId="37" fontId="56" fillId="0" borderId="0">
      <alignment/>
      <protection/>
    </xf>
    <xf numFmtId="0" fontId="13" fillId="0" borderId="0" applyNumberFormat="0" applyFill="0" applyBorder="0" applyAlignment="0">
      <protection/>
    </xf>
    <xf numFmtId="180" fontId="0" fillId="0" borderId="0">
      <alignment/>
      <protection/>
    </xf>
    <xf numFmtId="0" fontId="1" fillId="0" borderId="0">
      <alignment/>
      <protection/>
    </xf>
    <xf numFmtId="227" fontId="67" fillId="0" borderId="0">
      <alignment/>
      <protection/>
    </xf>
    <xf numFmtId="227" fontId="67" fillId="0" borderId="0">
      <alignment/>
      <protection/>
    </xf>
    <xf numFmtId="233" fontId="0" fillId="0" borderId="0">
      <alignment/>
      <protection/>
    </xf>
    <xf numFmtId="227" fontId="67" fillId="0" borderId="0">
      <alignment/>
      <protection/>
    </xf>
    <xf numFmtId="0" fontId="8"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1" fillId="0" borderId="0">
      <alignment/>
      <protection/>
    </xf>
    <xf numFmtId="0" fontId="57" fillId="0" borderId="0">
      <alignment/>
      <protection/>
    </xf>
    <xf numFmtId="0" fontId="1" fillId="0" borderId="0">
      <alignment/>
      <protection/>
    </xf>
    <xf numFmtId="0" fontId="31" fillId="0" borderId="0">
      <alignment/>
      <protection/>
    </xf>
    <xf numFmtId="0" fontId="1" fillId="0" borderId="0">
      <alignment/>
      <protection/>
    </xf>
    <xf numFmtId="0" fontId="0" fillId="0" borderId="0">
      <alignment/>
      <protection/>
    </xf>
    <xf numFmtId="0" fontId="0" fillId="0" borderId="0">
      <alignment/>
      <protection/>
    </xf>
    <xf numFmtId="0" fontId="11" fillId="0" borderId="0">
      <alignment/>
      <protection/>
    </xf>
    <xf numFmtId="0" fontId="61" fillId="0" borderId="0">
      <alignment/>
      <protection/>
    </xf>
    <xf numFmtId="0" fontId="61" fillId="0" borderId="0">
      <alignment/>
      <protection/>
    </xf>
    <xf numFmtId="0" fontId="57" fillId="0" borderId="0">
      <alignment/>
      <protection/>
    </xf>
    <xf numFmtId="0" fontId="31" fillId="0" borderId="0">
      <alignment/>
      <protection/>
    </xf>
    <xf numFmtId="0" fontId="31" fillId="0" borderId="0">
      <alignment/>
      <protection/>
    </xf>
    <xf numFmtId="0" fontId="77" fillId="0" borderId="0">
      <alignment/>
      <protection/>
    </xf>
    <xf numFmtId="0" fontId="31" fillId="0" borderId="0">
      <alignment/>
      <protection/>
    </xf>
    <xf numFmtId="0" fontId="31" fillId="0" borderId="0">
      <alignment/>
      <protection/>
    </xf>
    <xf numFmtId="0" fontId="13" fillId="0" borderId="0">
      <alignment/>
      <protection/>
    </xf>
    <xf numFmtId="0" fontId="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 fillId="0" borderId="0">
      <alignment/>
      <protection/>
    </xf>
    <xf numFmtId="0" fontId="13" fillId="0" borderId="0">
      <alignment/>
      <protection/>
    </xf>
    <xf numFmtId="0" fontId="13" fillId="0" borderId="0">
      <alignment/>
      <protection/>
    </xf>
    <xf numFmtId="0" fontId="16" fillId="0" borderId="0">
      <alignment/>
      <protection/>
    </xf>
    <xf numFmtId="0" fontId="38" fillId="0" borderId="0">
      <alignment/>
      <protection/>
    </xf>
    <xf numFmtId="0" fontId="1" fillId="0" borderId="0">
      <alignment/>
      <protection/>
    </xf>
    <xf numFmtId="0" fontId="57" fillId="0" borderId="0">
      <alignment/>
      <protection/>
    </xf>
    <xf numFmtId="0" fontId="0" fillId="0" borderId="0">
      <alignment/>
      <protection/>
    </xf>
    <xf numFmtId="0" fontId="0" fillId="0" borderId="0">
      <alignment/>
      <protection/>
    </xf>
    <xf numFmtId="0" fontId="57" fillId="0" borderId="0">
      <alignment/>
      <protection/>
    </xf>
    <xf numFmtId="0" fontId="0" fillId="0" borderId="0">
      <alignment/>
      <protection/>
    </xf>
    <xf numFmtId="0" fontId="103" fillId="0" borderId="0">
      <alignment/>
      <protection/>
    </xf>
    <xf numFmtId="0" fontId="103" fillId="0" borderId="0">
      <alignment/>
      <protection/>
    </xf>
    <xf numFmtId="0" fontId="10" fillId="0" borderId="0">
      <alignment/>
      <protection/>
    </xf>
    <xf numFmtId="0" fontId="10" fillId="0" borderId="0">
      <alignment/>
      <protection/>
    </xf>
    <xf numFmtId="0" fontId="10" fillId="0" borderId="0">
      <alignment/>
      <protection/>
    </xf>
    <xf numFmtId="0" fontId="13" fillId="0" borderId="0">
      <alignment/>
      <protection/>
    </xf>
    <xf numFmtId="0" fontId="0" fillId="0" borderId="0">
      <alignment/>
      <protection/>
    </xf>
    <xf numFmtId="0" fontId="10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2" fillId="0" borderId="0">
      <alignment/>
      <protection/>
    </xf>
    <xf numFmtId="0" fontId="1" fillId="0" borderId="0">
      <alignment/>
      <protection/>
    </xf>
    <xf numFmtId="0" fontId="1" fillId="0" borderId="0">
      <alignment/>
      <protection/>
    </xf>
    <xf numFmtId="0" fontId="10" fillId="0" borderId="0">
      <alignment/>
      <protection/>
    </xf>
    <xf numFmtId="0" fontId="38" fillId="0" borderId="0">
      <alignment/>
      <protection/>
    </xf>
    <xf numFmtId="0" fontId="38" fillId="0" borderId="0">
      <alignment/>
      <protection/>
    </xf>
    <xf numFmtId="0" fontId="103" fillId="0" borderId="0">
      <alignment/>
      <protection/>
    </xf>
    <xf numFmtId="0" fontId="1" fillId="0" borderId="0">
      <alignment/>
      <protection/>
    </xf>
    <xf numFmtId="0" fontId="10" fillId="0" borderId="0">
      <alignment/>
      <protection/>
    </xf>
    <xf numFmtId="0" fontId="16" fillId="0" borderId="0">
      <alignment/>
      <protection/>
    </xf>
    <xf numFmtId="0" fontId="10" fillId="0" borderId="0">
      <alignment/>
      <protection/>
    </xf>
    <xf numFmtId="0" fontId="1" fillId="0" borderId="0">
      <alignment/>
      <protection/>
    </xf>
    <xf numFmtId="0" fontId="11" fillId="0" borderId="0">
      <alignment/>
      <protection/>
    </xf>
    <xf numFmtId="0" fontId="1" fillId="0" borderId="0">
      <alignment/>
      <protection/>
    </xf>
    <xf numFmtId="0" fontId="10" fillId="0" borderId="0">
      <alignment/>
      <protection/>
    </xf>
    <xf numFmtId="0" fontId="13" fillId="0" borderId="0">
      <alignment/>
      <protection/>
    </xf>
    <xf numFmtId="0" fontId="1" fillId="0" borderId="0">
      <alignment/>
      <protection/>
    </xf>
    <xf numFmtId="0" fontId="1" fillId="0" borderId="0">
      <alignment/>
      <protection/>
    </xf>
    <xf numFmtId="0" fontId="13" fillId="0" borderId="0">
      <alignment/>
      <protection/>
    </xf>
    <xf numFmtId="0" fontId="10" fillId="0" borderId="0">
      <alignment/>
      <protection/>
    </xf>
    <xf numFmtId="0" fontId="1" fillId="0" borderId="0">
      <alignment/>
      <protection/>
    </xf>
    <xf numFmtId="0" fontId="31" fillId="0" borderId="0">
      <alignment/>
      <protection/>
    </xf>
    <xf numFmtId="0" fontId="10" fillId="0" borderId="0">
      <alignment/>
      <protection/>
    </xf>
    <xf numFmtId="0" fontId="10" fillId="0" borderId="0">
      <alignment/>
      <protection/>
    </xf>
    <xf numFmtId="0" fontId="58" fillId="0" borderId="0">
      <alignment/>
      <protection/>
    </xf>
    <xf numFmtId="0" fontId="16" fillId="0" borderId="0">
      <alignment/>
      <protection/>
    </xf>
    <xf numFmtId="0" fontId="10" fillId="0" borderId="0">
      <alignment/>
      <protection/>
    </xf>
    <xf numFmtId="0" fontId="1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6" borderId="22" applyNumberFormat="0" applyFont="0" applyAlignment="0" applyProtection="0"/>
    <xf numFmtId="0" fontId="0" fillId="6" borderId="22" applyNumberFormat="0" applyFont="0" applyAlignment="0" applyProtection="0"/>
    <xf numFmtId="0" fontId="61" fillId="6" borderId="22" applyNumberFormat="0" applyFont="0" applyAlignment="0" applyProtection="0"/>
    <xf numFmtId="3" fontId="13" fillId="0" borderId="0" applyFill="0" applyBorder="0" applyAlignment="0" applyProtection="0"/>
    <xf numFmtId="0" fontId="59" fillId="0" borderId="0" applyNumberFormat="0" applyFill="0" applyBorder="0" applyAlignment="0" applyProtection="0"/>
    <xf numFmtId="0" fontId="1" fillId="0" borderId="0" applyFont="0" applyFill="0" applyBorder="0" applyAlignment="0" applyProtection="0"/>
    <xf numFmtId="0" fontId="39" fillId="0" borderId="0">
      <alignment/>
      <protection/>
    </xf>
    <xf numFmtId="0" fontId="60" fillId="4" borderId="23" applyNumberFormat="0" applyAlignment="0" applyProtection="0"/>
    <xf numFmtId="0" fontId="60" fillId="4" borderId="23" applyNumberFormat="0" applyAlignment="0" applyProtection="0"/>
    <xf numFmtId="0" fontId="12" fillId="21" borderId="0">
      <alignment/>
      <protection/>
    </xf>
    <xf numFmtId="9" fontId="0" fillId="0" borderId="0" applyFont="0" applyFill="0" applyBorder="0" applyAlignment="0" applyProtection="0"/>
    <xf numFmtId="207" fontId="13" fillId="0" borderId="0" applyFill="0" applyBorder="0" applyAlignment="0" applyProtection="0"/>
    <xf numFmtId="213" fontId="13" fillId="0" borderId="0" applyFill="0" applyBorder="0" applyAlignment="0" applyProtection="0"/>
    <xf numFmtId="10" fontId="1" fillId="0" borderId="0" applyFont="0" applyFill="0" applyBorder="0" applyAlignment="0" applyProtection="0"/>
    <xf numFmtId="10" fontId="13" fillId="0" borderId="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ill="0" applyBorder="0" applyAlignment="0" applyProtection="0"/>
    <xf numFmtId="9" fontId="13" fillId="0" borderId="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6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0" fillId="0" borderId="0" applyFont="0" applyFill="0" applyBorder="0" applyAlignment="0" applyProtection="0"/>
    <xf numFmtId="201" fontId="1" fillId="0" borderId="0" applyFill="0" applyBorder="0" applyAlignment="0">
      <protection/>
    </xf>
    <xf numFmtId="205" fontId="1" fillId="0" borderId="0" applyFill="0" applyBorder="0" applyAlignment="0">
      <protection/>
    </xf>
    <xf numFmtId="201" fontId="1" fillId="0" borderId="0" applyFill="0" applyBorder="0" applyAlignment="0">
      <protection/>
    </xf>
    <xf numFmtId="208" fontId="1" fillId="0" borderId="0" applyFill="0" applyBorder="0" applyAlignment="0">
      <protection/>
    </xf>
    <xf numFmtId="205" fontId="1" fillId="0" borderId="0" applyFill="0" applyBorder="0" applyAlignment="0">
      <protection/>
    </xf>
    <xf numFmtId="0" fontId="54" fillId="0" borderId="0">
      <alignment/>
      <protection/>
    </xf>
    <xf numFmtId="0" fontId="13" fillId="0" borderId="0" applyNumberFormat="0" applyFill="0" applyBorder="0" applyAlignment="0" applyProtection="0"/>
    <xf numFmtId="0" fontId="37" fillId="0" borderId="19">
      <alignment horizontal="center"/>
      <protection/>
    </xf>
    <xf numFmtId="0" fontId="51" fillId="0" borderId="0">
      <alignment/>
      <protection/>
    </xf>
    <xf numFmtId="0" fontId="59" fillId="0" borderId="0">
      <alignment/>
      <protection/>
    </xf>
    <xf numFmtId="190" fontId="61" fillId="0" borderId="24">
      <alignment horizontal="right" vertical="center"/>
      <protection/>
    </xf>
    <xf numFmtId="194" fontId="61" fillId="0" borderId="25">
      <alignment horizontal="right" vertical="center"/>
      <protection/>
    </xf>
    <xf numFmtId="190" fontId="61" fillId="0" borderId="24">
      <alignment horizontal="right" vertical="center"/>
      <protection/>
    </xf>
    <xf numFmtId="190" fontId="61" fillId="0" borderId="24">
      <alignment horizontal="right" vertical="center"/>
      <protection/>
    </xf>
    <xf numFmtId="190" fontId="61" fillId="0" borderId="24">
      <alignment horizontal="right" vertical="center"/>
      <protection/>
    </xf>
    <xf numFmtId="190" fontId="61" fillId="0" borderId="24">
      <alignment horizontal="right" vertical="center"/>
      <protection/>
    </xf>
    <xf numFmtId="190" fontId="61" fillId="0" borderId="24">
      <alignment horizontal="right" vertical="center"/>
      <protection/>
    </xf>
    <xf numFmtId="190" fontId="61" fillId="0" borderId="24">
      <alignment horizontal="right" vertical="center"/>
      <protection/>
    </xf>
    <xf numFmtId="190" fontId="61" fillId="0" borderId="24">
      <alignment horizontal="right" vertical="center"/>
      <protection/>
    </xf>
    <xf numFmtId="190" fontId="61" fillId="0" borderId="24">
      <alignment horizontal="right" vertical="center"/>
      <protection/>
    </xf>
    <xf numFmtId="190" fontId="61" fillId="0" borderId="24">
      <alignment horizontal="right" vertical="center"/>
      <protection/>
    </xf>
    <xf numFmtId="190" fontId="61" fillId="0" borderId="24">
      <alignment horizontal="right" vertical="center"/>
      <protection/>
    </xf>
    <xf numFmtId="190" fontId="61" fillId="0" borderId="24">
      <alignment horizontal="right" vertical="center"/>
      <protection/>
    </xf>
    <xf numFmtId="190" fontId="61" fillId="0" borderId="24">
      <alignment horizontal="right" vertical="center"/>
      <protection/>
    </xf>
    <xf numFmtId="190" fontId="61" fillId="0" borderId="24">
      <alignment horizontal="right" vertical="center"/>
      <protection/>
    </xf>
    <xf numFmtId="190" fontId="61" fillId="0" borderId="24">
      <alignment horizontal="right" vertical="center"/>
      <protection/>
    </xf>
    <xf numFmtId="190" fontId="61" fillId="0" borderId="24">
      <alignment horizontal="right" vertical="center"/>
      <protection/>
    </xf>
    <xf numFmtId="190" fontId="61" fillId="0" borderId="24">
      <alignment horizontal="right" vertical="center"/>
      <protection/>
    </xf>
    <xf numFmtId="190" fontId="61" fillId="0" borderId="24">
      <alignment horizontal="right" vertical="center"/>
      <protection/>
    </xf>
    <xf numFmtId="190" fontId="61" fillId="0" borderId="24">
      <alignment horizontal="right" vertical="center"/>
      <protection/>
    </xf>
    <xf numFmtId="190" fontId="61" fillId="0" borderId="24">
      <alignment horizontal="right" vertical="center"/>
      <protection/>
    </xf>
    <xf numFmtId="190" fontId="61" fillId="0" borderId="24">
      <alignment horizontal="right" vertical="center"/>
      <protection/>
    </xf>
    <xf numFmtId="190" fontId="61" fillId="0" borderId="24">
      <alignment horizontal="right" vertical="center"/>
      <protection/>
    </xf>
    <xf numFmtId="190" fontId="61" fillId="0" borderId="24">
      <alignment horizontal="right" vertical="center"/>
      <protection/>
    </xf>
    <xf numFmtId="190" fontId="61" fillId="0" borderId="24">
      <alignment horizontal="right" vertical="center"/>
      <protection/>
    </xf>
    <xf numFmtId="190" fontId="61" fillId="0" borderId="24">
      <alignment horizontal="right" vertical="center"/>
      <protection/>
    </xf>
    <xf numFmtId="190" fontId="61" fillId="0" borderId="24">
      <alignment horizontal="right" vertical="center"/>
      <protection/>
    </xf>
    <xf numFmtId="194" fontId="61" fillId="0" borderId="25">
      <alignment horizontal="right" vertical="center"/>
      <protection/>
    </xf>
    <xf numFmtId="194" fontId="61" fillId="0" borderId="25">
      <alignment horizontal="right" vertical="center"/>
      <protection/>
    </xf>
    <xf numFmtId="190" fontId="61" fillId="0" borderId="24">
      <alignment horizontal="right" vertical="center"/>
      <protection/>
    </xf>
    <xf numFmtId="190" fontId="61" fillId="0" borderId="24">
      <alignment horizontal="right" vertical="center"/>
      <protection/>
    </xf>
    <xf numFmtId="190" fontId="61" fillId="0" borderId="24">
      <alignment horizontal="right" vertical="center"/>
      <protection/>
    </xf>
    <xf numFmtId="190" fontId="61" fillId="0" borderId="24">
      <alignment horizontal="right" vertical="center"/>
      <protection/>
    </xf>
    <xf numFmtId="190" fontId="61" fillId="0" borderId="24">
      <alignment horizontal="right" vertical="center"/>
      <protection/>
    </xf>
    <xf numFmtId="190" fontId="61" fillId="0" borderId="24">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0" fontId="61" fillId="0" borderId="24">
      <alignment horizontal="right" vertical="center"/>
      <protection/>
    </xf>
    <xf numFmtId="190" fontId="61" fillId="0" borderId="24">
      <alignment horizontal="right" vertical="center"/>
      <protection/>
    </xf>
    <xf numFmtId="190" fontId="61" fillId="0" borderId="24">
      <alignment horizontal="right" vertical="center"/>
      <protection/>
    </xf>
    <xf numFmtId="190" fontId="61" fillId="0" borderId="24">
      <alignment horizontal="right" vertical="center"/>
      <protection/>
    </xf>
    <xf numFmtId="190" fontId="61" fillId="0" borderId="24">
      <alignment horizontal="right" vertical="center"/>
      <protection/>
    </xf>
    <xf numFmtId="190" fontId="61" fillId="0" borderId="24">
      <alignment horizontal="right" vertical="center"/>
      <protection/>
    </xf>
    <xf numFmtId="190" fontId="61" fillId="0" borderId="24">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0" fontId="61" fillId="0" borderId="24">
      <alignment horizontal="right" vertical="center"/>
      <protection/>
    </xf>
    <xf numFmtId="190" fontId="61" fillId="0" borderId="24">
      <alignment horizontal="right" vertical="center"/>
      <protection/>
    </xf>
    <xf numFmtId="190" fontId="61" fillId="0" borderId="24">
      <alignment horizontal="right" vertical="center"/>
      <protection/>
    </xf>
    <xf numFmtId="190" fontId="61" fillId="0" borderId="24">
      <alignment horizontal="right" vertical="center"/>
      <protection/>
    </xf>
    <xf numFmtId="190" fontId="61" fillId="0" borderId="24">
      <alignment horizontal="right" vertical="center"/>
      <protection/>
    </xf>
    <xf numFmtId="190" fontId="61" fillId="0" borderId="24">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0" fontId="61" fillId="0" borderId="24">
      <alignment horizontal="right" vertical="center"/>
      <protection/>
    </xf>
    <xf numFmtId="190" fontId="61" fillId="0" borderId="24">
      <alignment horizontal="right" vertical="center"/>
      <protection/>
    </xf>
    <xf numFmtId="190" fontId="61" fillId="0" borderId="24">
      <alignment horizontal="right" vertical="center"/>
      <protection/>
    </xf>
    <xf numFmtId="190" fontId="61" fillId="0" borderId="24">
      <alignment horizontal="right" vertical="center"/>
      <protection/>
    </xf>
    <xf numFmtId="190" fontId="61" fillId="0" borderId="24">
      <alignment horizontal="right" vertical="center"/>
      <protection/>
    </xf>
    <xf numFmtId="190" fontId="61" fillId="0" borderId="24">
      <alignment horizontal="right" vertical="center"/>
      <protection/>
    </xf>
    <xf numFmtId="190" fontId="61" fillId="0" borderId="24">
      <alignment horizontal="right" vertical="center"/>
      <protection/>
    </xf>
    <xf numFmtId="190" fontId="61" fillId="0" borderId="24">
      <alignment horizontal="right" vertical="center"/>
      <protection/>
    </xf>
    <xf numFmtId="190" fontId="61" fillId="0" borderId="24">
      <alignment horizontal="right" vertical="center"/>
      <protection/>
    </xf>
    <xf numFmtId="190" fontId="61" fillId="0" borderId="24">
      <alignment horizontal="right" vertical="center"/>
      <protection/>
    </xf>
    <xf numFmtId="190" fontId="61" fillId="0" borderId="24">
      <alignment horizontal="right" vertical="center"/>
      <protection/>
    </xf>
    <xf numFmtId="190" fontId="61" fillId="0" borderId="24">
      <alignment horizontal="right" vertical="center"/>
      <protection/>
    </xf>
    <xf numFmtId="190" fontId="61" fillId="0" borderId="24">
      <alignment horizontal="right" vertical="center"/>
      <protection/>
    </xf>
    <xf numFmtId="190" fontId="61" fillId="0" borderId="24">
      <alignment horizontal="right" vertical="center"/>
      <protection/>
    </xf>
    <xf numFmtId="190" fontId="61" fillId="0" borderId="24">
      <alignment horizontal="right" vertical="center"/>
      <protection/>
    </xf>
    <xf numFmtId="190" fontId="61" fillId="0" borderId="24">
      <alignment horizontal="right" vertical="center"/>
      <protection/>
    </xf>
    <xf numFmtId="190" fontId="61" fillId="0" borderId="24">
      <alignment horizontal="right" vertical="center"/>
      <protection/>
    </xf>
    <xf numFmtId="190" fontId="61" fillId="0" borderId="24">
      <alignment horizontal="right" vertical="center"/>
      <protection/>
    </xf>
    <xf numFmtId="190" fontId="61" fillId="0" borderId="24">
      <alignment horizontal="right" vertical="center"/>
      <protection/>
    </xf>
    <xf numFmtId="190" fontId="61" fillId="0" borderId="24">
      <alignment horizontal="right" vertical="center"/>
      <protection/>
    </xf>
    <xf numFmtId="190" fontId="61" fillId="0" borderId="24">
      <alignment horizontal="right" vertical="center"/>
      <protection/>
    </xf>
    <xf numFmtId="190" fontId="61" fillId="0" borderId="24">
      <alignment horizontal="right" vertical="center"/>
      <protection/>
    </xf>
    <xf numFmtId="190" fontId="61" fillId="0" borderId="24">
      <alignment horizontal="right" vertical="center"/>
      <protection/>
    </xf>
    <xf numFmtId="190" fontId="61" fillId="0" borderId="24">
      <alignment horizontal="right" vertical="center"/>
      <protection/>
    </xf>
    <xf numFmtId="190" fontId="61" fillId="0" borderId="24">
      <alignment horizontal="right" vertical="center"/>
      <protection/>
    </xf>
    <xf numFmtId="190" fontId="61" fillId="0" borderId="24">
      <alignment horizontal="right" vertical="center"/>
      <protection/>
    </xf>
    <xf numFmtId="190" fontId="61" fillId="0" borderId="24">
      <alignment horizontal="right" vertical="center"/>
      <protection/>
    </xf>
    <xf numFmtId="190" fontId="61" fillId="0" borderId="24">
      <alignment horizontal="right" vertical="center"/>
      <protection/>
    </xf>
    <xf numFmtId="190" fontId="61" fillId="0" borderId="24">
      <alignment horizontal="right" vertical="center"/>
      <protection/>
    </xf>
    <xf numFmtId="190" fontId="61" fillId="0" borderId="24">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0" fontId="61" fillId="0" borderId="24">
      <alignment horizontal="right" vertical="center"/>
      <protection/>
    </xf>
    <xf numFmtId="190" fontId="61" fillId="0" borderId="24">
      <alignment horizontal="right" vertical="center"/>
      <protection/>
    </xf>
    <xf numFmtId="190" fontId="61" fillId="0" borderId="24">
      <alignment horizontal="right" vertical="center"/>
      <protection/>
    </xf>
    <xf numFmtId="190" fontId="61" fillId="0" borderId="24">
      <alignment horizontal="right" vertical="center"/>
      <protection/>
    </xf>
    <xf numFmtId="190" fontId="61" fillId="0" borderId="24">
      <alignment horizontal="right" vertical="center"/>
      <protection/>
    </xf>
    <xf numFmtId="190" fontId="61" fillId="0" borderId="24">
      <alignment horizontal="right" vertical="center"/>
      <protection/>
    </xf>
    <xf numFmtId="190" fontId="61" fillId="0" borderId="24">
      <alignment horizontal="right" vertical="center"/>
      <protection/>
    </xf>
    <xf numFmtId="190" fontId="61" fillId="0" borderId="24">
      <alignment horizontal="right" vertical="center"/>
      <protection/>
    </xf>
    <xf numFmtId="190" fontId="61" fillId="0" borderId="24">
      <alignment horizontal="right" vertical="center"/>
      <protection/>
    </xf>
    <xf numFmtId="190" fontId="61" fillId="0" borderId="24">
      <alignment horizontal="right" vertical="center"/>
      <protection/>
    </xf>
    <xf numFmtId="190" fontId="61" fillId="0" borderId="24">
      <alignment horizontal="right" vertical="center"/>
      <protection/>
    </xf>
    <xf numFmtId="190" fontId="61" fillId="0" borderId="24">
      <alignment horizontal="right" vertical="center"/>
      <protection/>
    </xf>
    <xf numFmtId="190" fontId="61" fillId="0" borderId="24">
      <alignment horizontal="right" vertical="center"/>
      <protection/>
    </xf>
    <xf numFmtId="190" fontId="61" fillId="0" borderId="24">
      <alignment horizontal="right" vertical="center"/>
      <protection/>
    </xf>
    <xf numFmtId="190" fontId="61" fillId="0" borderId="24">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214" fontId="0" fillId="0" borderId="25">
      <alignment horizontal="right" vertical="center"/>
      <protection/>
    </xf>
    <xf numFmtId="221" fontId="0" fillId="0" borderId="24">
      <alignment horizontal="right" vertical="center"/>
      <protection/>
    </xf>
    <xf numFmtId="214" fontId="0" fillId="0" borderId="25">
      <alignment horizontal="right" vertical="center"/>
      <protection/>
    </xf>
    <xf numFmtId="214" fontId="0" fillId="0" borderId="25">
      <alignment horizontal="right" vertical="center"/>
      <protection/>
    </xf>
    <xf numFmtId="214" fontId="0" fillId="0" borderId="25">
      <alignment horizontal="right" vertical="center"/>
      <protection/>
    </xf>
    <xf numFmtId="214" fontId="0" fillId="0" borderId="25">
      <alignment horizontal="right" vertical="center"/>
      <protection/>
    </xf>
    <xf numFmtId="190" fontId="61" fillId="0" borderId="24">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4" fontId="61" fillId="0" borderId="25">
      <alignment horizontal="right" vertical="center"/>
      <protection/>
    </xf>
    <xf numFmtId="190" fontId="61" fillId="0" borderId="24">
      <alignment horizontal="right" vertical="center"/>
      <protection/>
    </xf>
    <xf numFmtId="190" fontId="61" fillId="0" borderId="24">
      <alignment horizontal="right" vertical="center"/>
      <protection/>
    </xf>
    <xf numFmtId="190" fontId="61" fillId="0" borderId="24">
      <alignment horizontal="right" vertical="center"/>
      <protection/>
    </xf>
    <xf numFmtId="190" fontId="61" fillId="0" borderId="24">
      <alignment horizontal="right" vertical="center"/>
      <protection/>
    </xf>
    <xf numFmtId="190" fontId="61" fillId="0" borderId="24">
      <alignment horizontal="right" vertical="center"/>
      <protection/>
    </xf>
    <xf numFmtId="190" fontId="61" fillId="0" borderId="24">
      <alignment horizontal="right" vertical="center"/>
      <protection/>
    </xf>
    <xf numFmtId="190" fontId="61" fillId="0" borderId="24">
      <alignment horizontal="right" vertical="center"/>
      <protection/>
    </xf>
    <xf numFmtId="0" fontId="62" fillId="0" borderId="0">
      <alignment horizontal="center" vertical="center" wrapText="1"/>
      <protection/>
    </xf>
    <xf numFmtId="49" fontId="14" fillId="0" borderId="0" applyFont="0" applyFill="0" applyBorder="0" applyProtection="0">
      <alignment horizontal="center" vertical="center" wrapText="1" shrinkToFit="1"/>
    </xf>
    <xf numFmtId="49" fontId="40" fillId="0" borderId="0" applyFill="0" applyBorder="0" applyAlignment="0">
      <protection/>
    </xf>
    <xf numFmtId="215" fontId="1" fillId="0" borderId="0" applyFill="0" applyBorder="0" applyAlignment="0">
      <protection/>
    </xf>
    <xf numFmtId="199" fontId="1" fillId="0" borderId="0" applyFill="0" applyBorder="0" applyAlignment="0">
      <protection/>
    </xf>
    <xf numFmtId="49" fontId="14" fillId="0" borderId="0" applyFont="0" applyFill="0" applyBorder="0" applyProtection="0">
      <alignment horizontal="center" vertical="center" wrapText="1" shrinkToFit="1"/>
    </xf>
    <xf numFmtId="191" fontId="61" fillId="0" borderId="24">
      <alignment horizontal="center"/>
      <protection/>
    </xf>
    <xf numFmtId="234" fontId="61" fillId="0" borderId="25">
      <alignment horizontal="center"/>
      <protection/>
    </xf>
    <xf numFmtId="173" fontId="63" fillId="0" borderId="0">
      <alignment horizontal="centerContinuous"/>
      <protection locked="0"/>
    </xf>
    <xf numFmtId="0" fontId="64" fillId="0" borderId="26">
      <alignment/>
      <protection/>
    </xf>
    <xf numFmtId="0" fontId="59" fillId="0" borderId="0" applyNumberFormat="0" applyFill="0" applyBorder="0" applyAlignment="0" applyProtection="0"/>
    <xf numFmtId="3" fontId="65" fillId="0" borderId="27" applyNumberFormat="0" applyBorder="0" applyAlignment="0">
      <protection/>
    </xf>
    <xf numFmtId="0" fontId="66" fillId="0" borderId="0" applyNumberFormat="0" applyFill="0" applyBorder="0" applyAlignment="0" applyProtection="0"/>
    <xf numFmtId="0" fontId="66" fillId="0" borderId="0" applyNumberFormat="0" applyFill="0" applyBorder="0" applyAlignment="0" applyProtection="0"/>
    <xf numFmtId="3" fontId="21" fillId="0" borderId="17" applyNumberFormat="0" applyAlignment="0">
      <protection/>
    </xf>
    <xf numFmtId="3" fontId="84" fillId="0" borderId="3" applyNumberFormat="0" applyAlignment="0">
      <protection/>
    </xf>
    <xf numFmtId="3" fontId="21" fillId="0" borderId="17" applyNumberFormat="0" applyAlignment="0">
      <protection/>
    </xf>
    <xf numFmtId="0" fontId="1" fillId="0" borderId="28" applyNumberFormat="0" applyFont="0" applyFill="0" applyAlignment="0" applyProtection="0"/>
    <xf numFmtId="0" fontId="1" fillId="0" borderId="28" applyNumberFormat="0" applyFont="0" applyFill="0" applyAlignment="0" applyProtection="0"/>
    <xf numFmtId="188" fontId="61" fillId="0" borderId="0">
      <alignment/>
      <protection/>
    </xf>
    <xf numFmtId="199" fontId="61" fillId="0" borderId="0">
      <alignment/>
      <protection/>
    </xf>
    <xf numFmtId="189" fontId="61" fillId="0" borderId="5">
      <alignment/>
      <protection/>
    </xf>
    <xf numFmtId="235" fontId="61" fillId="0" borderId="6">
      <alignment/>
      <protection/>
    </xf>
    <xf numFmtId="0" fontId="67" fillId="0" borderId="0">
      <alignment/>
      <protection/>
    </xf>
    <xf numFmtId="0" fontId="67" fillId="0" borderId="0">
      <alignment/>
      <protection/>
    </xf>
    <xf numFmtId="196" fontId="68" fillId="22" borderId="29">
      <alignment vertical="top"/>
      <protection/>
    </xf>
    <xf numFmtId="0" fontId="14" fillId="23" borderId="6">
      <alignment horizontal="left" vertical="center"/>
      <protection/>
    </xf>
    <xf numFmtId="195" fontId="69" fillId="20" borderId="29">
      <alignment/>
      <protection/>
    </xf>
    <xf numFmtId="196" fontId="46" fillId="0" borderId="29">
      <alignment horizontal="left" vertical="top"/>
      <protection/>
    </xf>
    <xf numFmtId="0" fontId="70" fillId="21" borderId="0">
      <alignment horizontal="left" vertical="center"/>
      <protection/>
    </xf>
    <xf numFmtId="196" fontId="71" fillId="0" borderId="30">
      <alignment horizontal="left" vertical="top"/>
      <protection/>
    </xf>
    <xf numFmtId="5" fontId="71" fillId="0" borderId="17">
      <alignment horizontal="left" vertical="top"/>
      <protection/>
    </xf>
    <xf numFmtId="0" fontId="72" fillId="0" borderId="30">
      <alignment horizontal="left" vertical="center"/>
      <protection/>
    </xf>
    <xf numFmtId="216" fontId="13" fillId="0" borderId="0" applyFill="0" applyBorder="0" applyAlignment="0" applyProtection="0"/>
    <xf numFmtId="217" fontId="13" fillId="0" borderId="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218" fontId="13" fillId="0" borderId="0" applyFill="0" applyBorder="0" applyAlignment="0" applyProtection="0"/>
    <xf numFmtId="219" fontId="13" fillId="0" borderId="0" applyFill="0" applyBorder="0" applyAlignment="0" applyProtection="0"/>
    <xf numFmtId="0" fontId="75" fillId="0" borderId="0">
      <alignment/>
      <protection/>
    </xf>
    <xf numFmtId="0" fontId="76" fillId="0" borderId="0" applyFont="0" applyFill="0" applyBorder="0" applyAlignment="0" applyProtection="0"/>
    <xf numFmtId="0" fontId="76" fillId="0" borderId="0" applyFont="0" applyFill="0" applyBorder="0" applyAlignment="0" applyProtection="0"/>
    <xf numFmtId="0" fontId="10" fillId="0" borderId="0">
      <alignment vertical="center"/>
      <protection/>
    </xf>
    <xf numFmtId="40" fontId="6" fillId="0" borderId="0" applyFont="0" applyFill="0" applyBorder="0" applyAlignment="0" applyProtection="0"/>
    <xf numFmtId="38"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9" fontId="8" fillId="0" borderId="0" applyFont="0" applyFill="0" applyBorder="0" applyAlignment="0" applyProtection="0"/>
    <xf numFmtId="0" fontId="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 fillId="0" borderId="0" applyFont="0" applyFill="0" applyBorder="0" applyAlignment="0" applyProtection="0"/>
    <xf numFmtId="0" fontId="8" fillId="0" borderId="0" applyFont="0" applyFill="0" applyBorder="0" applyAlignment="0" applyProtection="0"/>
    <xf numFmtId="169" fontId="8" fillId="0" borderId="0" applyFont="0" applyFill="0" applyBorder="0" applyAlignment="0" applyProtection="0"/>
    <xf numFmtId="168" fontId="8" fillId="0" borderId="0" applyFont="0" applyFill="0" applyBorder="0" applyAlignment="0" applyProtection="0"/>
    <xf numFmtId="0" fontId="9" fillId="0" borderId="0">
      <alignment/>
      <protection/>
    </xf>
    <xf numFmtId="0" fontId="1" fillId="0" borderId="0">
      <alignment/>
      <protection/>
    </xf>
    <xf numFmtId="0" fontId="54" fillId="0" borderId="0">
      <alignment/>
      <protection/>
    </xf>
    <xf numFmtId="176" fontId="19" fillId="0" borderId="0" applyFont="0" applyFill="0" applyBorder="0" applyAlignment="0" applyProtection="0"/>
    <xf numFmtId="182" fontId="19" fillId="0" borderId="0" applyFont="0" applyFill="0" applyBorder="0" applyAlignment="0" applyProtection="0"/>
    <xf numFmtId="204" fontId="13" fillId="0" borderId="0" applyFill="0" applyBorder="0" applyAlignment="0" applyProtection="0"/>
    <xf numFmtId="198" fontId="13" fillId="0" borderId="0" applyFill="0" applyBorder="0" applyAlignment="0" applyProtection="0"/>
    <xf numFmtId="0" fontId="11" fillId="0" borderId="0">
      <alignment/>
      <protection/>
    </xf>
    <xf numFmtId="175" fontId="19" fillId="0" borderId="0" applyFont="0" applyFill="0" applyBorder="0" applyAlignment="0" applyProtection="0"/>
    <xf numFmtId="6" fontId="20" fillId="0" borderId="0" applyFont="0" applyFill="0" applyBorder="0" applyAlignment="0" applyProtection="0"/>
    <xf numFmtId="177" fontId="19" fillId="0" borderId="0" applyFont="0" applyFill="0" applyBorder="0" applyAlignment="0" applyProtection="0"/>
    <xf numFmtId="219" fontId="13" fillId="0" borderId="0" applyFill="0" applyBorder="0" applyAlignment="0" applyProtection="0"/>
    <xf numFmtId="218" fontId="13" fillId="0" borderId="0" applyFill="0" applyBorder="0" applyAlignment="0" applyProtection="0"/>
  </cellStyleXfs>
  <cellXfs count="251">
    <xf numFmtId="0" fontId="0" fillId="0" borderId="0" xfId="0" applyAlignment="1">
      <alignment/>
    </xf>
    <xf numFmtId="0" fontId="1" fillId="0" borderId="0" xfId="1367">
      <alignment/>
      <protection/>
    </xf>
    <xf numFmtId="181" fontId="87" fillId="24" borderId="0" xfId="649" applyNumberFormat="1" applyFont="1" applyFill="1" applyAlignment="1">
      <alignment/>
    </xf>
    <xf numFmtId="0" fontId="87" fillId="24" borderId="0" xfId="0" applyFont="1" applyFill="1" applyAlignment="1">
      <alignment/>
    </xf>
    <xf numFmtId="181" fontId="87" fillId="24" borderId="31" xfId="649" applyNumberFormat="1" applyFont="1" applyFill="1" applyBorder="1" applyAlignment="1">
      <alignment vertical="center" wrapText="1"/>
    </xf>
    <xf numFmtId="181" fontId="86" fillId="24" borderId="5" xfId="649" applyNumberFormat="1" applyFont="1" applyFill="1" applyBorder="1" applyAlignment="1">
      <alignment vertical="center"/>
    </xf>
    <xf numFmtId="181" fontId="86" fillId="24" borderId="5" xfId="649" applyNumberFormat="1" applyFont="1" applyFill="1" applyBorder="1" applyAlignment="1">
      <alignment horizontal="center" vertical="center"/>
    </xf>
    <xf numFmtId="0" fontId="86" fillId="24" borderId="5" xfId="0" applyFont="1" applyFill="1" applyBorder="1" applyAlignment="1">
      <alignment/>
    </xf>
    <xf numFmtId="181" fontId="86" fillId="24" borderId="0" xfId="0" applyNumberFormat="1" applyFont="1" applyFill="1" applyAlignment="1">
      <alignment/>
    </xf>
    <xf numFmtId="43" fontId="86" fillId="24" borderId="0" xfId="649" applyFont="1" applyFill="1" applyAlignment="1">
      <alignment/>
    </xf>
    <xf numFmtId="0" fontId="86" fillId="24" borderId="0" xfId="0" applyFont="1" applyFill="1" applyAlignment="1">
      <alignment/>
    </xf>
    <xf numFmtId="0" fontId="87" fillId="24" borderId="23" xfId="0" applyFont="1" applyFill="1" applyBorder="1" applyAlignment="1">
      <alignment vertical="center"/>
    </xf>
    <xf numFmtId="0" fontId="87" fillId="24" borderId="32" xfId="0" applyFont="1" applyFill="1" applyBorder="1" applyAlignment="1">
      <alignment vertical="center"/>
    </xf>
    <xf numFmtId="0" fontId="87" fillId="24" borderId="5" xfId="0" applyFont="1" applyFill="1" applyBorder="1" applyAlignment="1">
      <alignment vertical="center"/>
    </xf>
    <xf numFmtId="3" fontId="87" fillId="24" borderId="5" xfId="649" applyNumberFormat="1" applyFont="1" applyFill="1" applyBorder="1" applyAlignment="1">
      <alignment horizontal="left" vertical="center"/>
    </xf>
    <xf numFmtId="0" fontId="87" fillId="24" borderId="0" xfId="0" applyFont="1" applyFill="1" applyBorder="1" applyAlignment="1">
      <alignment/>
    </xf>
    <xf numFmtId="0" fontId="89" fillId="0" borderId="0" xfId="0" applyFont="1" applyAlignment="1">
      <alignment horizontal="center" vertical="center" wrapText="1"/>
    </xf>
    <xf numFmtId="0" fontId="89" fillId="0" borderId="0" xfId="0" applyFont="1" applyBorder="1" applyAlignment="1">
      <alignment horizontal="center" vertical="center" wrapText="1"/>
    </xf>
    <xf numFmtId="0" fontId="89" fillId="0" borderId="0" xfId="0" applyFont="1" applyBorder="1" applyAlignment="1">
      <alignment horizontal="right" vertical="center" wrapText="1"/>
    </xf>
    <xf numFmtId="0" fontId="87" fillId="0" borderId="5" xfId="0" applyFont="1" applyBorder="1" applyAlignment="1">
      <alignment horizontal="center" vertical="center"/>
    </xf>
    <xf numFmtId="0" fontId="87" fillId="0" borderId="5" xfId="883" applyFont="1" applyBorder="1" applyAlignment="1">
      <alignment horizontal="center" vertical="center" wrapText="1"/>
      <protection/>
    </xf>
    <xf numFmtId="4" fontId="87" fillId="0" borderId="5" xfId="883" applyNumberFormat="1" applyFont="1" applyBorder="1" applyAlignment="1">
      <alignment horizontal="center" vertical="center"/>
      <protection/>
    </xf>
    <xf numFmtId="1" fontId="87" fillId="0" borderId="5" xfId="685" applyNumberFormat="1" applyFont="1" applyBorder="1" applyAlignment="1">
      <alignment horizontal="center" vertical="center"/>
    </xf>
    <xf numFmtId="1" fontId="87" fillId="0" borderId="5" xfId="883" applyNumberFormat="1" applyFont="1" applyBorder="1" applyAlignment="1">
      <alignment horizontal="center" vertical="center"/>
      <protection/>
    </xf>
    <xf numFmtId="0" fontId="87" fillId="0" borderId="5" xfId="883" applyFont="1" applyBorder="1" applyAlignment="1" quotePrefix="1">
      <alignment horizontal="center" vertical="center" wrapText="1"/>
      <protection/>
    </xf>
    <xf numFmtId="0" fontId="87" fillId="0" borderId="0" xfId="0" applyFont="1" applyAlignment="1">
      <alignment vertical="center"/>
    </xf>
    <xf numFmtId="0" fontId="87" fillId="0" borderId="5" xfId="883" applyFont="1" applyBorder="1" applyAlignment="1">
      <alignment horizontal="justify" vertical="center" wrapText="1"/>
      <protection/>
    </xf>
    <xf numFmtId="0" fontId="87" fillId="0" borderId="5" xfId="883" applyFont="1" applyBorder="1" applyAlignment="1">
      <alignment horizontal="center" vertical="center"/>
      <protection/>
    </xf>
    <xf numFmtId="0" fontId="87" fillId="0" borderId="5" xfId="0" applyFont="1" applyBorder="1" applyAlignment="1">
      <alignment horizontal="center" vertical="center" wrapText="1"/>
    </xf>
    <xf numFmtId="0" fontId="87" fillId="0" borderId="5" xfId="0" applyFont="1" applyBorder="1" applyAlignment="1" quotePrefix="1">
      <alignment horizontal="justify" vertical="center" wrapText="1"/>
    </xf>
    <xf numFmtId="224" fontId="87" fillId="0" borderId="5" xfId="0" applyNumberFormat="1" applyFont="1" applyBorder="1" applyAlignment="1">
      <alignment horizontal="center" vertical="center" wrapText="1"/>
    </xf>
    <xf numFmtId="1" fontId="87" fillId="0" borderId="5" xfId="0" applyNumberFormat="1" applyFont="1" applyBorder="1" applyAlignment="1">
      <alignment horizontal="center" vertical="center" wrapText="1"/>
    </xf>
    <xf numFmtId="0" fontId="87" fillId="0" borderId="0" xfId="0" applyFont="1" applyFill="1" applyAlignment="1">
      <alignment vertical="center" wrapText="1"/>
    </xf>
    <xf numFmtId="1" fontId="87" fillId="4" borderId="5" xfId="0" applyNumberFormat="1" applyFont="1" applyFill="1" applyBorder="1" applyAlignment="1">
      <alignment horizontal="center" vertical="center" wrapText="1"/>
    </xf>
    <xf numFmtId="1" fontId="87" fillId="0" borderId="5" xfId="0" applyNumberFormat="1" applyFont="1" applyBorder="1" applyAlignment="1" quotePrefix="1">
      <alignment horizontal="center" vertical="center" wrapText="1"/>
    </xf>
    <xf numFmtId="0" fontId="87" fillId="0" borderId="5" xfId="0" applyFont="1" applyBorder="1" applyAlignment="1" quotePrefix="1">
      <alignment horizontal="center" vertical="center" wrapText="1"/>
    </xf>
    <xf numFmtId="0" fontId="87" fillId="0" borderId="5" xfId="0" applyFont="1" applyFill="1" applyBorder="1" applyAlignment="1">
      <alignment horizontal="center" vertical="center" wrapText="1"/>
    </xf>
    <xf numFmtId="0" fontId="87" fillId="0" borderId="5" xfId="0" applyFont="1" applyBorder="1" applyAlignment="1">
      <alignment horizontal="justify" vertical="center" wrapText="1"/>
    </xf>
    <xf numFmtId="0" fontId="87" fillId="0" borderId="33" xfId="0" applyFont="1" applyBorder="1" applyAlignment="1">
      <alignment horizontal="center" vertical="center" wrapText="1"/>
    </xf>
    <xf numFmtId="0" fontId="87" fillId="0" borderId="33" xfId="0" applyFont="1" applyBorder="1" applyAlignment="1">
      <alignment horizontal="justify" vertical="center" wrapText="1"/>
    </xf>
    <xf numFmtId="0" fontId="87" fillId="0" borderId="33" xfId="0" applyFont="1" applyBorder="1" applyAlignment="1" quotePrefix="1">
      <alignment horizontal="center" vertical="center" wrapText="1"/>
    </xf>
    <xf numFmtId="224" fontId="87" fillId="0" borderId="33" xfId="0" applyNumberFormat="1" applyFont="1" applyBorder="1" applyAlignment="1">
      <alignment horizontal="center" vertical="center" wrapText="1"/>
    </xf>
    <xf numFmtId="1" fontId="87" fillId="4" borderId="33" xfId="0" applyNumberFormat="1" applyFont="1" applyFill="1" applyBorder="1" applyAlignment="1">
      <alignment horizontal="center" vertical="center" wrapText="1"/>
    </xf>
    <xf numFmtId="1" fontId="87" fillId="0" borderId="33" xfId="0" applyNumberFormat="1" applyFont="1" applyBorder="1" applyAlignment="1">
      <alignment horizontal="center" vertical="center" wrapText="1"/>
    </xf>
    <xf numFmtId="0" fontId="87" fillId="0" borderId="5" xfId="0" applyFont="1" applyFill="1" applyBorder="1" applyAlignment="1">
      <alignment horizontal="justify" vertical="center" wrapText="1"/>
    </xf>
    <xf numFmtId="224" fontId="87" fillId="0" borderId="5" xfId="0" applyNumberFormat="1" applyFont="1" applyFill="1" applyBorder="1" applyAlignment="1">
      <alignment horizontal="center" vertical="center" wrapText="1"/>
    </xf>
    <xf numFmtId="1" fontId="87" fillId="0" borderId="5" xfId="0" applyNumberFormat="1" applyFont="1" applyFill="1" applyBorder="1" applyAlignment="1">
      <alignment horizontal="center" vertical="center" wrapText="1"/>
    </xf>
    <xf numFmtId="0" fontId="89" fillId="0" borderId="0" xfId="0" applyFont="1" applyAlignment="1">
      <alignment/>
    </xf>
    <xf numFmtId="181" fontId="91" fillId="24" borderId="0" xfId="649" applyNumberFormat="1" applyFont="1" applyFill="1" applyAlignment="1">
      <alignment/>
    </xf>
    <xf numFmtId="181" fontId="89" fillId="24" borderId="0" xfId="649" applyNumberFormat="1" applyFont="1" applyFill="1" applyAlignment="1">
      <alignment/>
    </xf>
    <xf numFmtId="0" fontId="89" fillId="24" borderId="0" xfId="0" applyFont="1" applyFill="1" applyAlignment="1">
      <alignment/>
    </xf>
    <xf numFmtId="181" fontId="89" fillId="24" borderId="0" xfId="0" applyNumberFormat="1" applyFont="1" applyFill="1" applyAlignment="1">
      <alignment/>
    </xf>
    <xf numFmtId="0" fontId="87" fillId="0" borderId="0" xfId="0" applyFont="1" applyAlignment="1">
      <alignment/>
    </xf>
    <xf numFmtId="0" fontId="87" fillId="0" borderId="0" xfId="0" applyFont="1" applyAlignment="1">
      <alignment horizontal="center" vertical="center" wrapText="1"/>
    </xf>
    <xf numFmtId="0" fontId="87" fillId="0" borderId="7" xfId="0" applyFont="1" applyBorder="1" applyAlignment="1">
      <alignment horizontal="center" vertical="center" wrapText="1"/>
    </xf>
    <xf numFmtId="0" fontId="87" fillId="0" borderId="7" xfId="0" applyFont="1" applyBorder="1" applyAlignment="1">
      <alignment horizontal="right" vertical="center" wrapText="1"/>
    </xf>
    <xf numFmtId="0" fontId="86" fillId="0" borderId="5" xfId="0" applyFont="1" applyBorder="1" applyAlignment="1">
      <alignment horizontal="center" vertical="center" wrapText="1"/>
    </xf>
    <xf numFmtId="0" fontId="86" fillId="0" borderId="20" xfId="0" applyFont="1" applyBorder="1" applyAlignment="1">
      <alignment horizontal="center" vertical="center" wrapText="1"/>
    </xf>
    <xf numFmtId="0" fontId="86" fillId="0" borderId="20" xfId="0" applyFont="1" applyBorder="1" applyAlignment="1">
      <alignment horizontal="left" vertical="center" wrapText="1"/>
    </xf>
    <xf numFmtId="0" fontId="87" fillId="0" borderId="20" xfId="0" applyFont="1" applyBorder="1" applyAlignment="1">
      <alignment horizontal="center" vertical="center" wrapText="1"/>
    </xf>
    <xf numFmtId="0" fontId="87" fillId="0" borderId="20" xfId="0" applyFont="1" applyBorder="1" applyAlignment="1">
      <alignment horizontal="right" vertical="center" wrapText="1"/>
    </xf>
    <xf numFmtId="0" fontId="86" fillId="0" borderId="3" xfId="0" applyFont="1" applyBorder="1" applyAlignment="1">
      <alignment horizontal="center" vertical="center" wrapText="1"/>
    </xf>
    <xf numFmtId="0" fontId="86" fillId="0" borderId="3" xfId="0" applyFont="1" applyBorder="1" applyAlignment="1">
      <alignment horizontal="left" vertical="center" wrapText="1"/>
    </xf>
    <xf numFmtId="223" fontId="86" fillId="0" borderId="3" xfId="0" applyNumberFormat="1" applyFont="1" applyFill="1" applyBorder="1" applyAlignment="1">
      <alignment horizontal="right" vertical="center" wrapText="1"/>
    </xf>
    <xf numFmtId="2" fontId="86" fillId="0" borderId="3" xfId="0" applyNumberFormat="1" applyFont="1" applyFill="1" applyBorder="1" applyAlignment="1">
      <alignment horizontal="right" vertical="center" wrapText="1"/>
    </xf>
    <xf numFmtId="226" fontId="86" fillId="0" borderId="3" xfId="0" applyNumberFormat="1" applyFont="1" applyFill="1" applyBorder="1" applyAlignment="1">
      <alignment horizontal="right" vertical="center" wrapText="1"/>
    </xf>
    <xf numFmtId="223" fontId="87" fillId="0" borderId="0" xfId="0" applyNumberFormat="1" applyFont="1" applyAlignment="1">
      <alignment/>
    </xf>
    <xf numFmtId="226" fontId="87" fillId="0" borderId="0" xfId="0" applyNumberFormat="1" applyFont="1" applyAlignment="1">
      <alignment/>
    </xf>
    <xf numFmtId="0" fontId="87" fillId="0" borderId="3" xfId="0" applyFont="1" applyBorder="1" applyAlignment="1">
      <alignment horizontal="center" vertical="center" wrapText="1"/>
    </xf>
    <xf numFmtId="0" fontId="87" fillId="0" borderId="3" xfId="0" applyFont="1" applyBorder="1" applyAlignment="1">
      <alignment horizontal="left" vertical="center" wrapText="1"/>
    </xf>
    <xf numFmtId="223" fontId="87" fillId="0" borderId="3" xfId="0" applyNumberFormat="1" applyFont="1" applyFill="1" applyBorder="1" applyAlignment="1">
      <alignment horizontal="right" vertical="center" wrapText="1"/>
    </xf>
    <xf numFmtId="2" fontId="87" fillId="0" borderId="3" xfId="0" applyNumberFormat="1" applyFont="1" applyFill="1" applyBorder="1" applyAlignment="1">
      <alignment horizontal="right" vertical="center" wrapText="1"/>
    </xf>
    <xf numFmtId="226" fontId="87" fillId="0" borderId="3" xfId="0" applyNumberFormat="1" applyFont="1" applyFill="1" applyBorder="1" applyAlignment="1">
      <alignment horizontal="right" vertical="center" wrapText="1"/>
    </xf>
    <xf numFmtId="3" fontId="87" fillId="0" borderId="3" xfId="0" applyNumberFormat="1" applyFont="1" applyFill="1" applyBorder="1" applyAlignment="1">
      <alignment horizontal="right" vertical="center"/>
    </xf>
    <xf numFmtId="236" fontId="87" fillId="0" borderId="0" xfId="0" applyNumberFormat="1" applyFont="1" applyAlignment="1">
      <alignment/>
    </xf>
    <xf numFmtId="1" fontId="86" fillId="0" borderId="3" xfId="0" applyNumberFormat="1" applyFont="1" applyFill="1" applyBorder="1" applyAlignment="1">
      <alignment horizontal="right" vertical="center" wrapText="1"/>
    </xf>
    <xf numFmtId="2" fontId="87" fillId="0" borderId="3" xfId="0" applyNumberFormat="1" applyFont="1" applyFill="1" applyBorder="1" applyAlignment="1" quotePrefix="1">
      <alignment horizontal="right" vertical="center"/>
    </xf>
    <xf numFmtId="0" fontId="86" fillId="0" borderId="3" xfId="0" applyFont="1" applyFill="1" applyBorder="1" applyAlignment="1">
      <alignment horizontal="right" vertical="center" wrapText="1"/>
    </xf>
    <xf numFmtId="0" fontId="87" fillId="0" borderId="3" xfId="0" applyFont="1" applyFill="1" applyBorder="1" applyAlignment="1">
      <alignment horizontal="right" vertical="center" wrapText="1"/>
    </xf>
    <xf numFmtId="0" fontId="87" fillId="0" borderId="3" xfId="919" applyFont="1" applyBorder="1" applyAlignment="1">
      <alignment horizontal="center" vertical="center" wrapText="1"/>
      <protection/>
    </xf>
    <xf numFmtId="3" fontId="87" fillId="0" borderId="3" xfId="919" applyNumberFormat="1" applyFont="1" applyFill="1" applyBorder="1" applyAlignment="1">
      <alignment horizontal="right" vertical="center" wrapText="1"/>
      <protection/>
    </xf>
    <xf numFmtId="4" fontId="87" fillId="0" borderId="3" xfId="0" applyNumberFormat="1" applyFont="1" applyFill="1" applyBorder="1" applyAlignment="1">
      <alignment horizontal="right" vertical="center" wrapText="1"/>
    </xf>
    <xf numFmtId="0" fontId="88" fillId="0" borderId="3" xfId="0" applyFont="1" applyBorder="1" applyAlignment="1">
      <alignment horizontal="left" vertical="center" wrapText="1"/>
    </xf>
    <xf numFmtId="167" fontId="87" fillId="0" borderId="3" xfId="919" applyNumberFormat="1" applyFont="1" applyFill="1" applyBorder="1" applyAlignment="1">
      <alignment horizontal="right" vertical="center" wrapText="1"/>
      <protection/>
    </xf>
    <xf numFmtId="3" fontId="87" fillId="0" borderId="3" xfId="0" applyNumberFormat="1" applyFont="1" applyFill="1" applyBorder="1" applyAlignment="1">
      <alignment horizontal="right" vertical="center" wrapText="1"/>
    </xf>
    <xf numFmtId="0" fontId="87" fillId="0" borderId="3" xfId="0" applyFont="1" applyBorder="1" applyAlignment="1" quotePrefix="1">
      <alignment horizontal="left" vertical="center" wrapText="1"/>
    </xf>
    <xf numFmtId="0" fontId="87" fillId="0" borderId="3" xfId="919" applyNumberFormat="1" applyFont="1" applyBorder="1" applyAlignment="1">
      <alignment horizontal="center" vertical="center" wrapText="1"/>
      <protection/>
    </xf>
    <xf numFmtId="3" fontId="87" fillId="0" borderId="3" xfId="0" applyNumberFormat="1" applyFont="1" applyBorder="1" applyAlignment="1">
      <alignment horizontal="center" vertical="center" wrapText="1"/>
    </xf>
    <xf numFmtId="223" fontId="87" fillId="0" borderId="3" xfId="0" applyNumberFormat="1" applyFont="1" applyFill="1" applyBorder="1" applyAlignment="1">
      <alignment vertical="center"/>
    </xf>
    <xf numFmtId="226" fontId="87" fillId="0" borderId="3" xfId="898" applyNumberFormat="1" applyFont="1" applyFill="1" applyBorder="1" applyAlignment="1">
      <alignment horizontal="right" vertical="center"/>
      <protection/>
    </xf>
    <xf numFmtId="0" fontId="87" fillId="4" borderId="3" xfId="0" applyFont="1" applyFill="1" applyBorder="1" applyAlignment="1">
      <alignment horizontal="left" vertical="center" wrapText="1"/>
    </xf>
    <xf numFmtId="0" fontId="87" fillId="4" borderId="3" xfId="0" applyFont="1" applyFill="1" applyBorder="1" applyAlignment="1">
      <alignment horizontal="center" vertical="center" wrapText="1"/>
    </xf>
    <xf numFmtId="226" fontId="87" fillId="0" borderId="3" xfId="898" applyNumberFormat="1" applyFont="1" applyFill="1" applyBorder="1" applyAlignment="1">
      <alignment vertical="center"/>
      <protection/>
    </xf>
    <xf numFmtId="3" fontId="87" fillId="0" borderId="3" xfId="916" applyNumberFormat="1" applyFont="1" applyFill="1" applyBorder="1" applyAlignment="1">
      <alignment vertical="center"/>
      <protection/>
    </xf>
    <xf numFmtId="4" fontId="87" fillId="0" borderId="3" xfId="916" applyNumberFormat="1" applyFont="1" applyFill="1" applyBorder="1" applyAlignment="1">
      <alignment vertical="center"/>
      <protection/>
    </xf>
    <xf numFmtId="4" fontId="86" fillId="0" borderId="3" xfId="0" applyNumberFormat="1" applyFont="1" applyFill="1" applyBorder="1" applyAlignment="1">
      <alignment horizontal="right" vertical="center" wrapText="1"/>
    </xf>
    <xf numFmtId="3" fontId="87" fillId="0" borderId="3" xfId="908" applyNumberFormat="1" applyFont="1" applyFill="1" applyBorder="1" applyAlignment="1">
      <alignment horizontal="right" vertical="center"/>
      <protection/>
    </xf>
    <xf numFmtId="3" fontId="87" fillId="0" borderId="3" xfId="916" applyNumberFormat="1" applyFont="1" applyFill="1" applyBorder="1" applyAlignment="1">
      <alignment horizontal="right" vertical="center"/>
      <protection/>
    </xf>
    <xf numFmtId="0" fontId="86" fillId="4" borderId="3" xfId="0" applyFont="1" applyFill="1" applyBorder="1" applyAlignment="1">
      <alignment horizontal="left" vertical="center" wrapText="1"/>
    </xf>
    <xf numFmtId="0" fontId="86" fillId="4" borderId="3" xfId="0" applyFont="1" applyFill="1" applyBorder="1" applyAlignment="1">
      <alignment horizontal="center" vertical="center" wrapText="1"/>
    </xf>
    <xf numFmtId="3" fontId="86" fillId="0" borderId="3" xfId="916" applyNumberFormat="1" applyFont="1" applyFill="1" applyBorder="1" applyAlignment="1">
      <alignment horizontal="right" vertical="center"/>
      <protection/>
    </xf>
    <xf numFmtId="4" fontId="87" fillId="24" borderId="3" xfId="916" applyNumberFormat="1" applyFont="1" applyFill="1" applyBorder="1" applyAlignment="1">
      <alignment horizontal="right" vertical="center"/>
      <protection/>
    </xf>
    <xf numFmtId="226" fontId="87" fillId="24" borderId="3" xfId="0" applyNumberFormat="1" applyFont="1" applyFill="1" applyBorder="1" applyAlignment="1">
      <alignment horizontal="right" vertical="center" wrapText="1"/>
    </xf>
    <xf numFmtId="2" fontId="87" fillId="24" borderId="3" xfId="0" applyNumberFormat="1" applyFont="1" applyFill="1" applyBorder="1" applyAlignment="1">
      <alignment horizontal="right" vertical="center" wrapText="1"/>
    </xf>
    <xf numFmtId="224" fontId="87" fillId="24" borderId="3" xfId="0" applyNumberFormat="1" applyFont="1" applyFill="1" applyBorder="1" applyAlignment="1">
      <alignment horizontal="right" vertical="center" wrapText="1"/>
    </xf>
    <xf numFmtId="223" fontId="87" fillId="24" borderId="3" xfId="0" applyNumberFormat="1" applyFont="1" applyFill="1" applyBorder="1" applyAlignment="1">
      <alignment horizontal="right" vertical="center" wrapText="1"/>
    </xf>
    <xf numFmtId="0" fontId="87" fillId="24" borderId="3" xfId="0" applyFont="1" applyFill="1" applyBorder="1" applyAlignment="1">
      <alignment horizontal="right" vertical="center" wrapText="1"/>
    </xf>
    <xf numFmtId="224" fontId="87" fillId="24" borderId="3" xfId="0" applyNumberFormat="1" applyFont="1" applyFill="1" applyBorder="1" applyAlignment="1">
      <alignment vertical="center" wrapText="1"/>
    </xf>
    <xf numFmtId="3" fontId="87" fillId="24" borderId="3" xfId="919" applyNumberFormat="1" applyFont="1" applyFill="1" applyBorder="1" applyAlignment="1">
      <alignment horizontal="right" vertical="center" wrapText="1"/>
      <protection/>
    </xf>
    <xf numFmtId="224" fontId="87" fillId="24" borderId="3" xfId="919" applyNumberFormat="1" applyFont="1" applyFill="1" applyBorder="1" applyAlignment="1">
      <alignment horizontal="right" vertical="center" wrapText="1"/>
      <protection/>
    </xf>
    <xf numFmtId="0" fontId="86" fillId="4" borderId="3" xfId="917" applyFont="1" applyFill="1" applyBorder="1" applyAlignment="1">
      <alignment horizontal="left" vertical="center" wrapText="1"/>
      <protection/>
    </xf>
    <xf numFmtId="0" fontId="87" fillId="4" borderId="3" xfId="919" applyFont="1" applyFill="1" applyBorder="1" applyAlignment="1">
      <alignment horizontal="center" vertical="center" wrapText="1"/>
      <protection/>
    </xf>
    <xf numFmtId="3" fontId="86" fillId="0" borderId="3" xfId="0" applyNumberFormat="1" applyFont="1" applyBorder="1" applyAlignment="1">
      <alignment horizontal="right" vertical="center" wrapText="1"/>
    </xf>
    <xf numFmtId="224" fontId="86" fillId="0" borderId="3" xfId="919" applyNumberFormat="1" applyFont="1" applyFill="1" applyBorder="1" applyAlignment="1">
      <alignment horizontal="right" vertical="center" wrapText="1"/>
      <protection/>
    </xf>
    <xf numFmtId="0" fontId="87" fillId="4" borderId="3" xfId="917" applyFont="1" applyFill="1" applyBorder="1" applyAlignment="1" quotePrefix="1">
      <alignment horizontal="left" vertical="center" wrapText="1"/>
      <protection/>
    </xf>
    <xf numFmtId="224" fontId="87" fillId="0" borderId="3" xfId="919" applyNumberFormat="1" applyFont="1" applyFill="1" applyBorder="1" applyAlignment="1">
      <alignment horizontal="right" vertical="center" wrapText="1"/>
      <protection/>
    </xf>
    <xf numFmtId="3" fontId="86" fillId="4" borderId="3" xfId="0" applyNumberFormat="1" applyFont="1" applyFill="1" applyBorder="1" applyAlignment="1">
      <alignment horizontal="right" vertical="center" wrapText="1"/>
    </xf>
    <xf numFmtId="3" fontId="86" fillId="4" borderId="3" xfId="919" applyNumberFormat="1" applyFont="1" applyFill="1" applyBorder="1" applyAlignment="1">
      <alignment horizontal="right" vertical="center" wrapText="1"/>
      <protection/>
    </xf>
    <xf numFmtId="0" fontId="86" fillId="4" borderId="3" xfId="0" applyFont="1" applyFill="1" applyBorder="1" applyAlignment="1">
      <alignment horizontal="right" vertical="center" wrapText="1"/>
    </xf>
    <xf numFmtId="49" fontId="87" fillId="24" borderId="3" xfId="898" applyNumberFormat="1" applyFont="1" applyFill="1" applyBorder="1" applyAlignment="1" quotePrefix="1">
      <alignment horizontal="justify" vertical="center" wrapText="1"/>
      <protection/>
    </xf>
    <xf numFmtId="0" fontId="87" fillId="0" borderId="34" xfId="0" applyFont="1" applyBorder="1" applyAlignment="1">
      <alignment horizontal="center" vertical="center" wrapText="1"/>
    </xf>
    <xf numFmtId="49" fontId="87" fillId="24" borderId="34" xfId="898" applyNumberFormat="1" applyFont="1" applyFill="1" applyBorder="1" applyAlignment="1" quotePrefix="1">
      <alignment horizontal="justify" vertical="center" wrapText="1"/>
      <protection/>
    </xf>
    <xf numFmtId="0" fontId="87" fillId="4" borderId="34" xfId="919" applyFont="1" applyFill="1" applyBorder="1" applyAlignment="1">
      <alignment horizontal="center" vertical="center" wrapText="1"/>
      <protection/>
    </xf>
    <xf numFmtId="0" fontId="87" fillId="0" borderId="34" xfId="0" applyFont="1" applyBorder="1" applyAlignment="1">
      <alignment/>
    </xf>
    <xf numFmtId="3" fontId="87" fillId="4" borderId="34" xfId="919" applyNumberFormat="1" applyFont="1" applyFill="1" applyBorder="1" applyAlignment="1">
      <alignment horizontal="right" vertical="center" wrapText="1"/>
      <protection/>
    </xf>
    <xf numFmtId="4" fontId="87" fillId="0" borderId="34" xfId="0" applyNumberFormat="1" applyFont="1" applyFill="1" applyBorder="1" applyAlignment="1">
      <alignment horizontal="right" vertical="center" wrapText="1"/>
    </xf>
    <xf numFmtId="0" fontId="90" fillId="0" borderId="0" xfId="918" applyFont="1" applyAlignment="1">
      <alignment horizontal="left"/>
      <protection/>
    </xf>
    <xf numFmtId="3" fontId="87" fillId="24" borderId="0" xfId="649" applyNumberFormat="1" applyFont="1" applyFill="1" applyBorder="1" applyAlignment="1">
      <alignment horizontal="left" vertical="center"/>
    </xf>
    <xf numFmtId="0" fontId="89" fillId="0" borderId="0" xfId="918" applyFont="1">
      <alignment/>
      <protection/>
    </xf>
    <xf numFmtId="0" fontId="89" fillId="0" borderId="0" xfId="918" applyFont="1" applyAlignment="1">
      <alignment horizontal="left" vertical="top"/>
      <protection/>
    </xf>
    <xf numFmtId="0" fontId="89" fillId="0" borderId="0" xfId="918" applyFont="1" applyAlignment="1">
      <alignment horizontal="center"/>
      <protection/>
    </xf>
    <xf numFmtId="0" fontId="87" fillId="0" borderId="0" xfId="918" applyFont="1" applyFill="1" applyAlignment="1">
      <alignment horizontal="center" vertical="center"/>
      <protection/>
    </xf>
    <xf numFmtId="0" fontId="87" fillId="0" borderId="0" xfId="918" applyFont="1" applyFill="1" applyAlignment="1">
      <alignment horizontal="left" vertical="center"/>
      <protection/>
    </xf>
    <xf numFmtId="0" fontId="87" fillId="0" borderId="0" xfId="918" applyFont="1" applyFill="1" applyAlignment="1">
      <alignment horizontal="left" vertical="top"/>
      <protection/>
    </xf>
    <xf numFmtId="0" fontId="87" fillId="0" borderId="0" xfId="918" applyFont="1">
      <alignment/>
      <protection/>
    </xf>
    <xf numFmtId="0" fontId="86" fillId="0" borderId="5" xfId="918" applyFont="1" applyFill="1" applyBorder="1" applyAlignment="1">
      <alignment horizontal="center" vertical="center" wrapText="1"/>
      <protection/>
    </xf>
    <xf numFmtId="0" fontId="87" fillId="0" borderId="0" xfId="883" applyFont="1" applyAlignment="1" quotePrefix="1">
      <alignment horizontal="justify" vertical="center" wrapText="1"/>
      <protection/>
    </xf>
    <xf numFmtId="0" fontId="87" fillId="0" borderId="0" xfId="918" applyFont="1" applyAlignment="1">
      <alignment wrapText="1"/>
      <protection/>
    </xf>
    <xf numFmtId="0" fontId="87" fillId="0" borderId="0" xfId="918" applyFont="1" applyAlignment="1">
      <alignment horizontal="center"/>
      <protection/>
    </xf>
    <xf numFmtId="0" fontId="87" fillId="0" borderId="0" xfId="918" applyFont="1" applyAlignment="1">
      <alignment horizontal="left" vertical="top"/>
      <protection/>
    </xf>
    <xf numFmtId="0" fontId="87" fillId="0" borderId="20" xfId="0" applyFont="1" applyBorder="1" applyAlignment="1">
      <alignment/>
    </xf>
    <xf numFmtId="0" fontId="87" fillId="0" borderId="3" xfId="0" applyFont="1" applyBorder="1" applyAlignment="1">
      <alignment/>
    </xf>
    <xf numFmtId="2" fontId="87" fillId="0" borderId="0" xfId="0" applyNumberFormat="1" applyFont="1" applyAlignment="1">
      <alignment/>
    </xf>
    <xf numFmtId="167" fontId="87" fillId="24" borderId="3" xfId="916" applyNumberFormat="1" applyFont="1" applyFill="1" applyBorder="1" applyAlignment="1">
      <alignment horizontal="right" vertical="center"/>
      <protection/>
    </xf>
    <xf numFmtId="225" fontId="87" fillId="24" borderId="3" xfId="0" applyNumberFormat="1" applyFont="1" applyFill="1" applyBorder="1" applyAlignment="1">
      <alignment horizontal="right" vertical="center" wrapText="1"/>
    </xf>
    <xf numFmtId="43" fontId="87" fillId="0" borderId="3" xfId="666" applyFont="1" applyFill="1" applyBorder="1" applyAlignment="1">
      <alignment horizontal="right" vertical="center" wrapText="1"/>
    </xf>
    <xf numFmtId="181" fontId="87" fillId="24" borderId="31" xfId="649" applyNumberFormat="1" applyFont="1" applyFill="1" applyBorder="1" applyAlignment="1">
      <alignment horizontal="center" vertical="center" wrapText="1"/>
    </xf>
    <xf numFmtId="4" fontId="104" fillId="0" borderId="3" xfId="0" applyNumberFormat="1" applyFont="1" applyFill="1" applyBorder="1" applyAlignment="1">
      <alignment horizontal="right" vertical="center" wrapText="1"/>
    </xf>
    <xf numFmtId="43" fontId="104" fillId="0" borderId="3" xfId="666" applyFont="1" applyFill="1" applyBorder="1" applyAlignment="1">
      <alignment vertical="center"/>
    </xf>
    <xf numFmtId="0" fontId="105" fillId="0" borderId="3" xfId="0" applyFont="1" applyBorder="1" applyAlignment="1">
      <alignment horizontal="center" vertical="center" wrapText="1"/>
    </xf>
    <xf numFmtId="0" fontId="105" fillId="0" borderId="3" xfId="0" applyFont="1" applyFill="1" applyBorder="1" applyAlignment="1">
      <alignment horizontal="left" vertical="center" wrapText="1"/>
    </xf>
    <xf numFmtId="0" fontId="104" fillId="0" borderId="3" xfId="0" applyFont="1" applyBorder="1" applyAlignment="1">
      <alignment horizontal="center" vertical="center" wrapText="1"/>
    </xf>
    <xf numFmtId="222" fontId="104" fillId="0" borderId="3" xfId="679" applyNumberFormat="1" applyFont="1" applyFill="1" applyBorder="1" applyAlignment="1">
      <alignment horizontal="right" vertical="center" wrapText="1"/>
    </xf>
    <xf numFmtId="167" fontId="104" fillId="0" borderId="3" xfId="919" applyNumberFormat="1" applyFont="1" applyFill="1" applyBorder="1" applyAlignment="1">
      <alignment horizontal="right" vertical="center" wrapText="1"/>
      <protection/>
    </xf>
    <xf numFmtId="226" fontId="104" fillId="0" borderId="3" xfId="0" applyNumberFormat="1" applyFont="1" applyFill="1" applyBorder="1" applyAlignment="1">
      <alignment horizontal="right" vertical="center" wrapText="1"/>
    </xf>
    <xf numFmtId="0" fontId="105" fillId="0" borderId="3" xfId="0" applyFont="1" applyFill="1" applyBorder="1" applyAlignment="1">
      <alignment horizontal="center" vertical="center"/>
    </xf>
    <xf numFmtId="0" fontId="105" fillId="0" borderId="3" xfId="0" applyFont="1" applyFill="1" applyBorder="1" applyAlignment="1">
      <alignment vertical="center" wrapText="1"/>
    </xf>
    <xf numFmtId="4" fontId="105" fillId="0" borderId="3" xfId="0" applyNumberFormat="1" applyFont="1" applyFill="1" applyBorder="1" applyAlignment="1">
      <alignment horizontal="center" vertical="center"/>
    </xf>
    <xf numFmtId="4" fontId="105" fillId="0" borderId="3" xfId="0" applyNumberFormat="1" applyFont="1" applyFill="1" applyBorder="1" applyAlignment="1">
      <alignment vertical="center"/>
    </xf>
    <xf numFmtId="4" fontId="105" fillId="0" borderId="3" xfId="0" applyNumberFormat="1" applyFont="1" applyFill="1" applyBorder="1" applyAlignment="1">
      <alignment horizontal="right" vertical="center" wrapText="1"/>
    </xf>
    <xf numFmtId="4" fontId="105" fillId="0" borderId="3" xfId="688" applyNumberFormat="1" applyFont="1" applyFill="1" applyBorder="1" applyAlignment="1">
      <alignment horizontal="right" vertical="center" wrapText="1"/>
    </xf>
    <xf numFmtId="220" fontId="105" fillId="0" borderId="3" xfId="0" applyNumberFormat="1" applyFont="1" applyFill="1" applyBorder="1" applyAlignment="1">
      <alignment horizontal="right" vertical="center" wrapText="1"/>
    </xf>
    <xf numFmtId="0" fontId="104" fillId="0" borderId="3" xfId="0" applyFont="1" applyFill="1" applyBorder="1" applyAlignment="1">
      <alignment horizontal="center" vertical="center"/>
    </xf>
    <xf numFmtId="0" fontId="104" fillId="0" borderId="3" xfId="0" applyFont="1" applyFill="1" applyBorder="1" applyAlignment="1">
      <alignment vertical="center" wrapText="1"/>
    </xf>
    <xf numFmtId="4" fontId="104" fillId="0" borderId="3" xfId="0" applyNumberFormat="1" applyFont="1" applyFill="1" applyBorder="1" applyAlignment="1">
      <alignment horizontal="center" vertical="center"/>
    </xf>
    <xf numFmtId="4" fontId="104" fillId="0" borderId="3" xfId="666" applyNumberFormat="1" applyFont="1" applyFill="1" applyBorder="1" applyAlignment="1">
      <alignment vertical="center"/>
    </xf>
    <xf numFmtId="4" fontId="104" fillId="0" borderId="3" xfId="688" applyNumberFormat="1" applyFont="1" applyFill="1" applyBorder="1" applyAlignment="1">
      <alignment horizontal="right" vertical="center" wrapText="1"/>
    </xf>
    <xf numFmtId="220" fontId="104" fillId="0" borderId="3" xfId="0" applyNumberFormat="1" applyFont="1" applyFill="1" applyBorder="1" applyAlignment="1">
      <alignment horizontal="right" vertical="center" wrapText="1"/>
    </xf>
    <xf numFmtId="0" fontId="104" fillId="0" borderId="0" xfId="0" applyFont="1" applyFill="1" applyBorder="1" applyAlignment="1">
      <alignment horizontal="center" vertical="center"/>
    </xf>
    <xf numFmtId="0" fontId="106" fillId="0" borderId="0" xfId="0" applyFont="1" applyFill="1" applyBorder="1" applyAlignment="1">
      <alignment vertical="center" wrapText="1"/>
    </xf>
    <xf numFmtId="0" fontId="106" fillId="0" borderId="0" xfId="0" applyFont="1" applyFill="1" applyBorder="1" applyAlignment="1">
      <alignment horizontal="center" vertical="center"/>
    </xf>
    <xf numFmtId="4" fontId="106" fillId="0" borderId="0" xfId="0" applyNumberFormat="1" applyFont="1" applyFill="1" applyBorder="1" applyAlignment="1">
      <alignment horizontal="center" vertical="center"/>
    </xf>
    <xf numFmtId="4" fontId="104" fillId="0" borderId="0" xfId="666" applyNumberFormat="1" applyFont="1" applyFill="1" applyBorder="1" applyAlignment="1">
      <alignment vertical="center"/>
    </xf>
    <xf numFmtId="4" fontId="104" fillId="0" borderId="0" xfId="0" applyNumberFormat="1" applyFont="1" applyFill="1" applyBorder="1" applyAlignment="1">
      <alignment horizontal="right" vertical="center" wrapText="1"/>
    </xf>
    <xf numFmtId="4" fontId="104" fillId="0" borderId="0" xfId="688" applyNumberFormat="1" applyFont="1" applyFill="1" applyBorder="1" applyAlignment="1">
      <alignment horizontal="right" vertical="center" wrapText="1"/>
    </xf>
    <xf numFmtId="0" fontId="106" fillId="0" borderId="3" xfId="0" applyFont="1" applyFill="1" applyBorder="1" applyAlignment="1">
      <alignment horizontal="center" vertical="center"/>
    </xf>
    <xf numFmtId="0" fontId="106" fillId="0" borderId="3" xfId="0" applyFont="1" applyFill="1" applyBorder="1" applyAlignment="1">
      <alignment vertical="center" wrapText="1"/>
    </xf>
    <xf numFmtId="4" fontId="106" fillId="0" borderId="3" xfId="0" applyNumberFormat="1" applyFont="1" applyFill="1" applyBorder="1" applyAlignment="1">
      <alignment horizontal="center" vertical="center"/>
    </xf>
    <xf numFmtId="4" fontId="106" fillId="0" borderId="3" xfId="666" applyNumberFormat="1" applyFont="1" applyFill="1" applyBorder="1" applyAlignment="1">
      <alignment vertical="center"/>
    </xf>
    <xf numFmtId="0" fontId="106" fillId="0" borderId="3" xfId="0" applyFont="1" applyFill="1" applyBorder="1" applyAlignment="1" quotePrefix="1">
      <alignment vertical="center" wrapText="1"/>
    </xf>
    <xf numFmtId="0" fontId="105" fillId="0" borderId="3" xfId="0" applyFont="1" applyFill="1" applyBorder="1" applyAlignment="1">
      <alignment horizontal="center" vertical="center" wrapText="1"/>
    </xf>
    <xf numFmtId="4" fontId="105" fillId="0" borderId="3" xfId="666" applyNumberFormat="1" applyFont="1" applyFill="1" applyBorder="1" applyAlignment="1">
      <alignment vertical="center"/>
    </xf>
    <xf numFmtId="0" fontId="104" fillId="0" borderId="3" xfId="0" applyFont="1" applyFill="1" applyBorder="1" applyAlignment="1" quotePrefix="1">
      <alignment vertical="center" wrapText="1"/>
    </xf>
    <xf numFmtId="4" fontId="104" fillId="24" borderId="3" xfId="666" applyNumberFormat="1" applyFont="1" applyFill="1" applyBorder="1" applyAlignment="1">
      <alignment vertical="center"/>
    </xf>
    <xf numFmtId="222" fontId="104" fillId="24" borderId="3" xfId="679" applyNumberFormat="1" applyFont="1" applyFill="1" applyBorder="1" applyAlignment="1">
      <alignment horizontal="right" vertical="center" wrapText="1"/>
    </xf>
    <xf numFmtId="181" fontId="104" fillId="24" borderId="3" xfId="679" applyNumberFormat="1" applyFont="1" applyFill="1" applyBorder="1" applyAlignment="1">
      <alignment horizontal="right" vertical="center" wrapText="1"/>
    </xf>
    <xf numFmtId="3" fontId="104" fillId="0" borderId="3" xfId="920" applyNumberFormat="1" applyFont="1" applyFill="1" applyBorder="1" applyAlignment="1">
      <alignment horizontal="right" vertical="center" wrapText="1"/>
      <protection/>
    </xf>
    <xf numFmtId="167" fontId="104" fillId="0" borderId="3" xfId="920" applyNumberFormat="1" applyFont="1" applyFill="1" applyBorder="1" applyAlignment="1">
      <alignment horizontal="right" vertical="center" wrapText="1"/>
      <protection/>
    </xf>
    <xf numFmtId="4" fontId="104" fillId="0" borderId="3" xfId="920" applyNumberFormat="1" applyFont="1" applyFill="1" applyBorder="1" applyAlignment="1">
      <alignment horizontal="right" vertical="center" wrapText="1"/>
      <protection/>
    </xf>
    <xf numFmtId="3" fontId="87" fillId="0" borderId="3" xfId="920" applyNumberFormat="1" applyFont="1" applyFill="1" applyBorder="1" applyAlignment="1">
      <alignment horizontal="right" vertical="center" wrapText="1"/>
      <protection/>
    </xf>
    <xf numFmtId="3" fontId="104" fillId="0" borderId="3" xfId="920" applyNumberFormat="1" applyFont="1" applyFill="1" applyBorder="1" applyAlignment="1">
      <alignment horizontal="right" vertical="center" wrapText="1"/>
      <protection/>
    </xf>
    <xf numFmtId="167" fontId="104" fillId="0" borderId="3" xfId="920" applyNumberFormat="1" applyFont="1" applyFill="1" applyBorder="1" applyAlignment="1">
      <alignment horizontal="right" vertical="center" wrapText="1"/>
      <protection/>
    </xf>
    <xf numFmtId="3" fontId="104" fillId="0" borderId="3" xfId="920" applyNumberFormat="1" applyFont="1" applyFill="1" applyBorder="1" applyAlignment="1">
      <alignment horizontal="right" vertical="center" wrapText="1"/>
      <protection/>
    </xf>
    <xf numFmtId="0" fontId="104" fillId="24" borderId="3" xfId="889" applyFont="1" applyFill="1" applyBorder="1" applyAlignment="1">
      <alignment horizontal="right" vertical="center" wrapText="1"/>
      <protection/>
    </xf>
    <xf numFmtId="223" fontId="104" fillId="24" borderId="3" xfId="889" applyNumberFormat="1" applyFont="1" applyFill="1" applyBorder="1" applyAlignment="1">
      <alignment horizontal="right" vertical="center" wrapText="1"/>
      <protection/>
    </xf>
    <xf numFmtId="4" fontId="87" fillId="0" borderId="5" xfId="0" applyNumberFormat="1" applyFont="1" applyBorder="1" applyAlignment="1">
      <alignment horizontal="center" vertical="center" wrapText="1"/>
    </xf>
    <xf numFmtId="181" fontId="107" fillId="24" borderId="0" xfId="649" applyNumberFormat="1" applyFont="1" applyFill="1" applyBorder="1" applyAlignment="1">
      <alignment horizontal="center" vertical="center"/>
    </xf>
    <xf numFmtId="0" fontId="107" fillId="24" borderId="0" xfId="0" applyFont="1" applyFill="1" applyBorder="1" applyAlignment="1">
      <alignment/>
    </xf>
    <xf numFmtId="181" fontId="107" fillId="24" borderId="0" xfId="0" applyNumberFormat="1" applyFont="1" applyFill="1" applyAlignment="1">
      <alignment/>
    </xf>
    <xf numFmtId="0" fontId="107" fillId="24" borderId="0" xfId="0" applyFont="1" applyFill="1" applyAlignment="1">
      <alignment/>
    </xf>
    <xf numFmtId="3" fontId="108" fillId="24" borderId="0" xfId="649" applyNumberFormat="1" applyFont="1" applyFill="1" applyBorder="1" applyAlignment="1">
      <alignment horizontal="left" vertical="center"/>
    </xf>
    <xf numFmtId="0" fontId="109" fillId="24" borderId="5" xfId="890" applyFont="1" applyFill="1" applyBorder="1" applyAlignment="1">
      <alignment horizontal="center"/>
      <protection/>
    </xf>
    <xf numFmtId="181" fontId="109" fillId="24" borderId="5" xfId="694" applyNumberFormat="1" applyFont="1" applyFill="1" applyBorder="1" applyAlignment="1">
      <alignment horizontal="center" vertical="center" wrapText="1"/>
    </xf>
    <xf numFmtId="9" fontId="109" fillId="24" borderId="5" xfId="943" applyFont="1" applyFill="1" applyBorder="1" applyAlignment="1">
      <alignment vertical="center"/>
    </xf>
    <xf numFmtId="181" fontId="109" fillId="24" borderId="5" xfId="943" applyNumberFormat="1" applyFont="1" applyFill="1" applyBorder="1" applyAlignment="1">
      <alignment vertical="center"/>
    </xf>
    <xf numFmtId="9" fontId="109" fillId="24" borderId="5" xfId="943" applyFont="1" applyFill="1" applyBorder="1" applyAlignment="1">
      <alignment horizontal="center" vertical="center" wrapText="1"/>
    </xf>
    <xf numFmtId="3" fontId="108" fillId="24" borderId="35" xfId="694" applyNumberFormat="1" applyFont="1" applyFill="1" applyBorder="1" applyAlignment="1">
      <alignment horizontal="left" vertical="center"/>
    </xf>
    <xf numFmtId="181" fontId="108" fillId="24" borderId="5" xfId="694" applyNumberFormat="1" applyFont="1" applyFill="1" applyBorder="1" applyAlignment="1">
      <alignment horizontal="center" vertical="center"/>
    </xf>
    <xf numFmtId="181" fontId="108" fillId="24" borderId="5" xfId="694" applyNumberFormat="1" applyFont="1" applyFill="1" applyBorder="1" applyAlignment="1">
      <alignment horizontal="center" vertical="center" wrapText="1"/>
    </xf>
    <xf numFmtId="181" fontId="104" fillId="24" borderId="5" xfId="890" applyNumberFormat="1" applyFont="1" applyFill="1" applyBorder="1" applyAlignment="1">
      <alignment horizontal="center" vertical="center"/>
      <protection/>
    </xf>
    <xf numFmtId="181" fontId="104" fillId="24" borderId="5" xfId="694" applyNumberFormat="1" applyFont="1" applyFill="1" applyBorder="1" applyAlignment="1">
      <alignment horizontal="center" vertical="center" wrapText="1"/>
    </xf>
    <xf numFmtId="181" fontId="108" fillId="24" borderId="5" xfId="890" applyNumberFormat="1" applyFont="1" applyFill="1" applyBorder="1">
      <alignment/>
      <protection/>
    </xf>
    <xf numFmtId="181" fontId="104" fillId="24" borderId="5" xfId="890" applyNumberFormat="1" applyFont="1" applyFill="1" applyBorder="1">
      <alignment/>
      <protection/>
    </xf>
    <xf numFmtId="9" fontId="108" fillId="24" borderId="5" xfId="943" applyFont="1" applyFill="1" applyBorder="1" applyAlignment="1">
      <alignment/>
    </xf>
    <xf numFmtId="181" fontId="108" fillId="24" borderId="5" xfId="943" applyNumberFormat="1" applyFont="1" applyFill="1" applyBorder="1" applyAlignment="1">
      <alignment vertical="center"/>
    </xf>
    <xf numFmtId="9" fontId="108" fillId="24" borderId="5" xfId="943" applyFont="1" applyFill="1" applyBorder="1" applyAlignment="1">
      <alignment vertical="center"/>
    </xf>
    <xf numFmtId="9" fontId="104" fillId="24" borderId="5" xfId="943" applyFont="1" applyFill="1" applyBorder="1" applyAlignment="1">
      <alignment horizontal="center" vertical="center" wrapText="1"/>
    </xf>
    <xf numFmtId="3" fontId="108" fillId="24" borderId="35" xfId="694" applyNumberFormat="1" applyFont="1" applyFill="1" applyBorder="1" applyAlignment="1">
      <alignment horizontal="right" vertical="center"/>
    </xf>
    <xf numFmtId="3" fontId="108" fillId="24" borderId="36" xfId="694" applyNumberFormat="1" applyFont="1" applyFill="1" applyBorder="1" applyAlignment="1">
      <alignment horizontal="left" vertical="center"/>
    </xf>
    <xf numFmtId="237" fontId="104" fillId="24" borderId="5" xfId="943" applyNumberFormat="1" applyFont="1" applyFill="1" applyBorder="1" applyAlignment="1">
      <alignment horizontal="center" vertical="center" wrapText="1"/>
    </xf>
    <xf numFmtId="3" fontId="108" fillId="24" borderId="5" xfId="694" applyNumberFormat="1" applyFont="1" applyFill="1" applyBorder="1" applyAlignment="1">
      <alignment horizontal="left" vertical="center"/>
    </xf>
    <xf numFmtId="4" fontId="87" fillId="0" borderId="0" xfId="0" applyNumberFormat="1" applyFont="1" applyBorder="1" applyAlignment="1">
      <alignment horizontal="center" vertical="center" wrapText="1"/>
    </xf>
    <xf numFmtId="3" fontId="104" fillId="25" borderId="3" xfId="920" applyNumberFormat="1" applyFont="1" applyFill="1" applyBorder="1" applyAlignment="1">
      <alignment horizontal="right" vertical="center" wrapText="1"/>
      <protection/>
    </xf>
    <xf numFmtId="3" fontId="104" fillId="25" borderId="3" xfId="919" applyNumberFormat="1" applyFont="1" applyFill="1" applyBorder="1" applyAlignment="1">
      <alignment horizontal="right" vertical="center" wrapText="1"/>
      <protection/>
    </xf>
    <xf numFmtId="167" fontId="104" fillId="25" borderId="3" xfId="920" applyNumberFormat="1" applyFont="1" applyFill="1" applyBorder="1" applyAlignment="1">
      <alignment horizontal="right" vertical="center" wrapText="1"/>
      <protection/>
    </xf>
    <xf numFmtId="0" fontId="87" fillId="25" borderId="3" xfId="0" applyFont="1" applyFill="1" applyBorder="1" applyAlignment="1">
      <alignment horizontal="left" vertical="center" wrapText="1"/>
    </xf>
    <xf numFmtId="0" fontId="86" fillId="0" borderId="5" xfId="0" applyFont="1" applyBorder="1" applyAlignment="1">
      <alignment horizontal="center" vertical="center" wrapText="1"/>
    </xf>
    <xf numFmtId="0" fontId="90" fillId="0" borderId="0" xfId="0" applyFont="1" applyBorder="1" applyAlignment="1">
      <alignment horizontal="left" vertical="center" wrapText="1"/>
    </xf>
    <xf numFmtId="0" fontId="86" fillId="0" borderId="33" xfId="0" applyFont="1" applyBorder="1" applyAlignment="1">
      <alignment horizontal="center" vertical="center" wrapText="1"/>
    </xf>
    <xf numFmtId="0" fontId="86" fillId="0" borderId="31" xfId="0" applyFont="1" applyBorder="1" applyAlignment="1">
      <alignment horizontal="center" vertical="center" wrapText="1"/>
    </xf>
    <xf numFmtId="0" fontId="91" fillId="0" borderId="0" xfId="0" applyFont="1" applyBorder="1" applyAlignment="1">
      <alignment horizontal="center" vertical="center" wrapText="1"/>
    </xf>
    <xf numFmtId="181" fontId="87" fillId="24" borderId="33" xfId="649" applyNumberFormat="1" applyFont="1" applyFill="1" applyBorder="1" applyAlignment="1">
      <alignment horizontal="center" vertical="center" wrapText="1"/>
    </xf>
    <xf numFmtId="181" fontId="87" fillId="24" borderId="31" xfId="649" applyNumberFormat="1" applyFont="1" applyFill="1" applyBorder="1" applyAlignment="1">
      <alignment horizontal="center" vertical="center" wrapText="1"/>
    </xf>
    <xf numFmtId="181" fontId="87" fillId="24" borderId="5" xfId="649" applyNumberFormat="1" applyFont="1" applyFill="1" applyBorder="1" applyAlignment="1">
      <alignment horizontal="center" vertical="center" wrapText="1"/>
    </xf>
    <xf numFmtId="181" fontId="87" fillId="24" borderId="17" xfId="649" applyNumberFormat="1" applyFont="1" applyFill="1" applyBorder="1" applyAlignment="1">
      <alignment horizontal="center" vertical="center" wrapText="1"/>
    </xf>
    <xf numFmtId="181" fontId="87" fillId="24" borderId="24" xfId="649" applyNumberFormat="1" applyFont="1" applyFill="1" applyBorder="1" applyAlignment="1">
      <alignment horizontal="center" vertical="center" wrapText="1"/>
    </xf>
    <xf numFmtId="181" fontId="87" fillId="24" borderId="37" xfId="649" applyNumberFormat="1" applyFont="1" applyFill="1" applyBorder="1" applyAlignment="1">
      <alignment horizontal="center" vertical="center" wrapText="1"/>
    </xf>
    <xf numFmtId="0" fontId="91" fillId="24" borderId="0" xfId="0" applyFont="1" applyFill="1" applyAlignment="1">
      <alignment horizontal="center"/>
    </xf>
    <xf numFmtId="0" fontId="88" fillId="24" borderId="7" xfId="0" applyFont="1" applyFill="1" applyBorder="1" applyAlignment="1">
      <alignment horizontal="center"/>
    </xf>
    <xf numFmtId="0" fontId="88" fillId="24" borderId="0" xfId="0" applyFont="1" applyFill="1" applyBorder="1" applyAlignment="1">
      <alignment horizontal="center"/>
    </xf>
    <xf numFmtId="0" fontId="87" fillId="24" borderId="5" xfId="0" applyFont="1" applyFill="1" applyBorder="1" applyAlignment="1">
      <alignment horizontal="center" vertical="center" wrapText="1"/>
    </xf>
    <xf numFmtId="0" fontId="87" fillId="24" borderId="5" xfId="0" applyFont="1" applyFill="1" applyBorder="1" applyAlignment="1">
      <alignment horizontal="center" vertical="center"/>
    </xf>
    <xf numFmtId="181" fontId="87" fillId="24" borderId="13" xfId="649" applyNumberFormat="1" applyFont="1" applyFill="1" applyBorder="1" applyAlignment="1">
      <alignment horizontal="center" vertical="center" wrapText="1"/>
    </xf>
    <xf numFmtId="0" fontId="87" fillId="24" borderId="24" xfId="0" applyFont="1" applyFill="1" applyBorder="1" applyAlignment="1">
      <alignment horizontal="center" vertical="center"/>
    </xf>
    <xf numFmtId="0" fontId="87" fillId="24" borderId="13" xfId="0" applyFont="1" applyFill="1" applyBorder="1" applyAlignment="1">
      <alignment horizontal="center" vertical="center"/>
    </xf>
    <xf numFmtId="0" fontId="87" fillId="24" borderId="37" xfId="0" applyFont="1" applyFill="1" applyBorder="1" applyAlignment="1">
      <alignment horizontal="center" vertical="center"/>
    </xf>
    <xf numFmtId="0" fontId="86" fillId="0" borderId="5" xfId="918" applyFont="1" applyFill="1" applyBorder="1" applyAlignment="1">
      <alignment horizontal="center" vertical="center" wrapText="1"/>
      <protection/>
    </xf>
    <xf numFmtId="0" fontId="86" fillId="0" borderId="5" xfId="918" applyFont="1" applyFill="1" applyBorder="1" applyAlignment="1">
      <alignment horizontal="center" vertical="center"/>
      <protection/>
    </xf>
    <xf numFmtId="0" fontId="91" fillId="0" borderId="0" xfId="918" applyFont="1" applyFill="1" applyAlignment="1">
      <alignment horizontal="center" vertical="center"/>
      <protection/>
    </xf>
    <xf numFmtId="0" fontId="92" fillId="0" borderId="0" xfId="918" applyFont="1" applyFill="1" applyAlignment="1">
      <alignment horizontal="center" vertical="center"/>
      <protection/>
    </xf>
    <xf numFmtId="0" fontId="86" fillId="0" borderId="37" xfId="918" applyFont="1" applyFill="1" applyBorder="1" applyAlignment="1">
      <alignment horizontal="center" vertical="center" wrapText="1"/>
      <protection/>
    </xf>
  </cellXfs>
  <cellStyles count="1369">
    <cellStyle name="Normal" xfId="0"/>
    <cellStyle name="RowLevel_0" xfId="1"/>
    <cellStyle name="ColLevel_0" xfId="2"/>
    <cellStyle name="RowLevel_1" xfId="3"/>
    <cellStyle name="RowLevel_2" xfId="5"/>
    <cellStyle name="#.##0" xfId="15"/>
    <cellStyle name="." xfId="16"/>
    <cellStyle name="._Bao cao tinh hinh thuc hien KH 2009 den 31-01-10" xfId="17"/>
    <cellStyle name="._Book1" xfId="18"/>
    <cellStyle name="._Tong hop theo doi von TPCP (BC)" xfId="19"/>
    <cellStyle name="??" xfId="20"/>
    <cellStyle name="?? [0.00]_ Att. 1- Cover" xfId="21"/>
    <cellStyle name="?? [0]" xfId="22"/>
    <cellStyle name="?? [0] 2" xfId="23"/>
    <cellStyle name="?? 2" xfId="24"/>
    <cellStyle name="?? 3" xfId="25"/>
    <cellStyle name="?? 4" xfId="26"/>
    <cellStyle name="???? [0.00]_PRODUCT DETAIL Q1" xfId="27"/>
    <cellStyle name="????_PRODUCT DETAIL Q1" xfId="28"/>
    <cellStyle name="???[0]_00Q3902REV.1" xfId="29"/>
    <cellStyle name="???_00Q3902REV.1" xfId="30"/>
    <cellStyle name="??[0]_BRE" xfId="31"/>
    <cellStyle name="??_ Att. 1- Cover" xfId="32"/>
    <cellStyle name="W_STDFOR" xfId="33"/>
    <cellStyle name="1" xfId="34"/>
    <cellStyle name="1 2" xfId="35"/>
    <cellStyle name="1_1 Bieu 6 thang nam 2011" xfId="36"/>
    <cellStyle name="1_1 Bieu 6 thang nam 2011_KH 2013_KKT_Phuluc(sửa lần cuối)" xfId="37"/>
    <cellStyle name="1_17 bieu (hung cap nhap)" xfId="38"/>
    <cellStyle name="1_17 bieu (hung cap nhap)_KH 2013_KKT_Phuluc(sửa lần cuối)" xfId="39"/>
    <cellStyle name="1_2008_OANH_LUC_TAN" xfId="40"/>
    <cellStyle name="1_Bao cao doan cong tac cua Bo thang 4-2010" xfId="41"/>
    <cellStyle name="1_Bao cao giai ngan von dau tu nam 2009 (theo doi)" xfId="42"/>
    <cellStyle name="1_Bao cao giai ngan von dau tu nam 2009 (theo doi)_Bao cao doan cong tac cua Bo thang 4-2010" xfId="43"/>
    <cellStyle name="1_Bao cao giai ngan von dau tu nam 2009 (theo doi)_Bao cao tinh hinh thuc hien KH 2009 den 31-01-10" xfId="44"/>
    <cellStyle name="1_Bao cao giai ngan von dau tu nam 2009 (theo doi)_Bao cao tinh hinh thuc hien KH 2009 den 31-01-10_KH 2013_KKT_Phuluc(sửa lần cuối)" xfId="45"/>
    <cellStyle name="1_Bao cao giai ngan von dau tu nam 2009 (theo doi)_Book1" xfId="46"/>
    <cellStyle name="1_Bao cao giai ngan von dau tu nam 2009 (theo doi)_DK bo tri lai (chinh thuc)" xfId="47"/>
    <cellStyle name="1_Bao cao giai ngan von dau tu nam 2009 (theo doi)_Ke hoach 2009 (theo doi) -1" xfId="48"/>
    <cellStyle name="1_Bao cao giai ngan von dau tu nam 2009 (theo doi)_Ke hoach 2009 (theo doi) -1_Bao cao tinh hinh thuc hien KH 2009 den 31-01-10" xfId="49"/>
    <cellStyle name="1_Bao cao giai ngan von dau tu nam 2009 (theo doi)_Ke hoach 2009 (theo doi) -1_Bao cao tinh hinh thuc hien KH 2009 den 31-01-10_KH 2013_KKT_Phuluc(sửa lần cuối)" xfId="50"/>
    <cellStyle name="1_Bao cao giai ngan von dau tu nam 2009 (theo doi)_Ke hoach 2009 (theo doi) -1_Book1" xfId="51"/>
    <cellStyle name="1_Bao cao giai ngan von dau tu nam 2009 (theo doi)_Ke hoach 2009 (theo doi) -1_Tong hop theo doi von TPCP (BC)" xfId="52"/>
    <cellStyle name="1_Bao cao giai ngan von dau tu nam 2009 (theo doi)_Ke hoach 2010 (theo doi)" xfId="53"/>
    <cellStyle name="1_Bao cao giai ngan von dau tu nam 2009 (theo doi)_Tong hop theo doi von TPCP (BC)" xfId="54"/>
    <cellStyle name="1_Bao cao KP tu chu" xfId="55"/>
    <cellStyle name="1_Bao cao KP tu chu_Bao cao tinh hinh thuc hien KH 2009 den 31-01-10" xfId="56"/>
    <cellStyle name="1_Bao cao tinh hinh thuc hien KH 2009 den 31-01-10" xfId="57"/>
    <cellStyle name="1_Bao cao tinh hinh thuc hien KH 2009 den 31-01-10_KH 2013_KKT_Phuluc(sửa lần cuối)" xfId="58"/>
    <cellStyle name="1_BC 2010 ve CT trong diem (5nam)" xfId="59"/>
    <cellStyle name="1_BC 2010 ve CT trong diem (5nam)_KH 2013_KKT_Phuluc(sửa lần cuối)" xfId="60"/>
    <cellStyle name="1_BC 8 thang 2009 ve CT trong diem 5nam" xfId="61"/>
    <cellStyle name="1_BC 8 thang 2009 ve CT trong diem 5nam 2" xfId="62"/>
    <cellStyle name="1_BC 8 thang 2009 ve CT trong diem 5nam_1 Bieu 6 thang nam 2011" xfId="63"/>
    <cellStyle name="1_BC 8 thang 2009 ve CT trong diem 5nam_1 Bieu 6 thang nam 2011_KH 2013_KKT_Phuluc(sửa lần cuối)" xfId="64"/>
    <cellStyle name="1_BC 8 thang 2009 ve CT trong diem 5nam_Bao cao doan cong tac cua Bo thang 4-2010" xfId="65"/>
    <cellStyle name="1_BC 8 thang 2009 ve CT trong diem 5nam_BC cong trinh trong diem" xfId="66"/>
    <cellStyle name="1_BC 8 thang 2009 ve CT trong diem 5nam_BC cong trinh trong diem_Bieu 6 thang nam 2012 (binh)" xfId="67"/>
    <cellStyle name="1_BC 8 thang 2009 ve CT trong diem 5nam_BC cong trinh trong diem_KH 2013_KKT_Phuluc(sửa lần cuối)" xfId="68"/>
    <cellStyle name="1_BC 8 thang 2009 ve CT trong diem 5nam_bieu 01" xfId="69"/>
    <cellStyle name="1_BC 8 thang 2009 ve CT trong diem 5nam_Bieu 01 UB(hung)" xfId="70"/>
    <cellStyle name="1_BC 8 thang 2009 ve CT trong diem 5nam_bieu 01_Bao cao doan cong tac cua Bo thang 4-2010" xfId="71"/>
    <cellStyle name="1_BC 8 thang 2009 ve CT trong diem 5nam_bieu 01_Book1" xfId="72"/>
    <cellStyle name="1_BC 8 thang 2009 ve CT trong diem 5nam_bieu 01_Ke hoach 2010 (theo doi)" xfId="73"/>
    <cellStyle name="1_BC 8 thang 2009 ve CT trong diem 5nam_Bieu chi tieu NQ-HDNDT" xfId="74"/>
    <cellStyle name="1_BC 8 thang 2009 ve CT trong diem 5nam_Bieu mau KH 2013 (dia phuong)" xfId="75"/>
    <cellStyle name="1_BC 8 thang 2009 ve CT trong diem 5nam_Book1" xfId="76"/>
    <cellStyle name="1_BC 8 thang 2009 ve CT trong diem 5nam_Danh muc cong trinh trong diem (04.5.12) (1)" xfId="77"/>
    <cellStyle name="1_BC 8 thang 2009 ve CT trong diem 5nam_Danh muc cong trinh trong diem (15.8.11)" xfId="78"/>
    <cellStyle name="1_BC 8 thang 2009 ve CT trong diem 5nam_Danh muc cong trinh trong diem (25.5.12)" xfId="79"/>
    <cellStyle name="1_BC 8 thang 2009 ve CT trong diem 5nam_Danh muc cong trinh trong diem (25.9.11)" xfId="80"/>
    <cellStyle name="1_BC 8 thang 2009 ve CT trong diem 5nam_Danh muc cong trinh trong diem (31.8.11)" xfId="81"/>
    <cellStyle name="1_BC 8 thang 2009 ve CT trong diem 5nam_Ke hoach 2010 (theo doi)" xfId="82"/>
    <cellStyle name="1_BC 8 thang 2009 ve CT trong diem 5nam_Ke hoach 2012" xfId="83"/>
    <cellStyle name="1_BC 8 thang 2009 ve CT trong diem 5nam_KH 2013_KKT_Phuluc(sửa lần cuối)" xfId="84"/>
    <cellStyle name="1_BC 8 thang 2009 ve CT trong diem 5nam_KTXH (02)" xfId="85"/>
    <cellStyle name="1_BC 8 thang 2009 ve CT trong diem 5nam_phu luc 6 thang gui bo" xfId="86"/>
    <cellStyle name="1_BC 8 thang 2009 ve CT trong diem 5nam_Phu luc BC KTXH" xfId="87"/>
    <cellStyle name="1_BC 8 thang 2009 ve CT trong diem 5nam_Phu vuc LV bo" xfId="88"/>
    <cellStyle name="1_BC 8 thang 2009 ve CT trong diem 5nam_Phu vuc LV bo_BC cong trinh trong diem" xfId="89"/>
    <cellStyle name="1_BC 8 thang 2009 ve CT trong diem 5nam_Phu vuc LV bo_BC cong trinh trong diem_Bieu 6 thang nam 2012 (binh)" xfId="90"/>
    <cellStyle name="1_BC 8 thang 2009 ve CT trong diem 5nam_Phu vuc LV bo_Danh muc cong trinh trong diem (04.5.12) (1)" xfId="91"/>
    <cellStyle name="1_BC 8 thang 2009 ve CT trong diem 5nam_Phu vuc LV bo_Danh muc cong trinh trong diem (15.8.11)" xfId="92"/>
    <cellStyle name="1_BC 8 thang 2009 ve CT trong diem 5nam_Phu vuc LV bo_Danh muc cong trinh trong diem (25.5.12)" xfId="93"/>
    <cellStyle name="1_BC 8 thang 2009 ve CT trong diem 5nam_Phu vuc LV bo_Danh muc cong trinh trong diem (25.9.11)" xfId="94"/>
    <cellStyle name="1_BC 8 thang 2009 ve CT trong diem 5nam_Phu vuc LV bo_Danh muc cong trinh trong diem (31.8.11)" xfId="95"/>
    <cellStyle name="1_BC 8 thang 2009 ve CT trong diem 5nam_Phu vuc LV bo_pvhung.skhdt 20117113152041 Danh muc cong trinh trong diem" xfId="96"/>
    <cellStyle name="1_BC 8 thang 2009 ve CT trong diem 5nam_Phu vuc LV bo_Worksheet in C: Users Administrator AppData Roaming eOffice TMP12345S BC cong trinh trong diem 2011-2015 den thang 8-2012" xfId="97"/>
    <cellStyle name="1_BC 8 thang 2009 ve CT trong diem 5nam_pvhung.skhdt 20117113152041 Danh muc cong trinh trong diem" xfId="98"/>
    <cellStyle name="1_BC 8 thang 2009 ve CT trong diem 5nam_pvhung.skhdt 20117113152041 Danh muc cong trinh trong diem_KH 2013_KKT_Phuluc(sửa lần cuối)" xfId="99"/>
    <cellStyle name="1_BC 8 thang 2009 ve CT trong diem 5nam_Tong hop so lieu" xfId="100"/>
    <cellStyle name="1_BC 8 thang 2009 ve CT trong diem 5nam_Tong hop so lieu_BC cong trinh trong diem" xfId="101"/>
    <cellStyle name="1_BC 8 thang 2009 ve CT trong diem 5nam_Tong hop so lieu_BC cong trinh trong diem_Bieu 6 thang nam 2012 (binh)" xfId="102"/>
    <cellStyle name="1_BC 8 thang 2009 ve CT trong diem 5nam_Tong hop so lieu_Danh muc cong trinh trong diem (04.5.12) (1)" xfId="103"/>
    <cellStyle name="1_BC 8 thang 2009 ve CT trong diem 5nam_Tong hop so lieu_Danh muc cong trinh trong diem (15.8.11)" xfId="104"/>
    <cellStyle name="1_BC 8 thang 2009 ve CT trong diem 5nam_Tong hop so lieu_Danh muc cong trinh trong diem (25.5.12)" xfId="105"/>
    <cellStyle name="1_BC 8 thang 2009 ve CT trong diem 5nam_Tong hop so lieu_Danh muc cong trinh trong diem (25.9.11)" xfId="106"/>
    <cellStyle name="1_BC 8 thang 2009 ve CT trong diem 5nam_Tong hop so lieu_Danh muc cong trinh trong diem (31.8.11)" xfId="107"/>
    <cellStyle name="1_BC 8 thang 2009 ve CT trong diem 5nam_Tong hop so lieu_pvhung.skhdt 20117113152041 Danh muc cong trinh trong diem" xfId="108"/>
    <cellStyle name="1_BC 8 thang 2009 ve CT trong diem 5nam_Tong hop so lieu_Worksheet in C: Users Administrator AppData Roaming eOffice TMP12345S BC cong trinh trong diem 2011-2015 den thang 8-2012" xfId="109"/>
    <cellStyle name="1_BC 8 thang 2009 ve CT trong diem 5nam_Worksheet in C: Users Administrator AppData Roaming eOffice TMP12345S BC cong trinh trong diem 2011-2015 den thang 8-2012" xfId="110"/>
    <cellStyle name="1_BC cong trinh trong diem" xfId="111"/>
    <cellStyle name="1_BC cong trinh trong diem_Bieu 6 thang nam 2012 (binh)" xfId="112"/>
    <cellStyle name="1_BC cong trinh trong diem_KH 2013_KKT_Phuluc(sửa lần cuối)" xfId="113"/>
    <cellStyle name="1_BC nam 2007 (UB)" xfId="114"/>
    <cellStyle name="1_BC nam 2007 (UB) 2" xfId="115"/>
    <cellStyle name="1_BC nam 2007 (UB)_1 Bieu 6 thang nam 2011" xfId="116"/>
    <cellStyle name="1_BC nam 2007 (UB)_1 Bieu 6 thang nam 2011_KH 2013_KKT_Phuluc(sửa lần cuối)" xfId="117"/>
    <cellStyle name="1_BC nam 2007 (UB)_Bao cao doan cong tac cua Bo thang 4-2010" xfId="118"/>
    <cellStyle name="1_BC nam 2007 (UB)_Bao cao tinh hinh thuc hien KH 2009 den 31-01-10" xfId="119"/>
    <cellStyle name="1_BC nam 2007 (UB)_Bao cao tinh hinh thuc hien KH 2009 den 31-01-10_KH 2013_KKT_Phuluc(sửa lần cuối)" xfId="120"/>
    <cellStyle name="1_BC nam 2007 (UB)_BC cong trinh trong diem" xfId="121"/>
    <cellStyle name="1_BC nam 2007 (UB)_BC cong trinh trong diem_Bieu 6 thang nam 2012 (binh)" xfId="122"/>
    <cellStyle name="1_BC nam 2007 (UB)_BC cong trinh trong diem_KH 2013_KKT_Phuluc(sửa lần cuối)" xfId="123"/>
    <cellStyle name="1_BC nam 2007 (UB)_Bieu 01 UB(hung)" xfId="124"/>
    <cellStyle name="1_BC nam 2007 (UB)_Bieu chi tieu NQ-HDNDT" xfId="125"/>
    <cellStyle name="1_BC nam 2007 (UB)_Bieu mau KH 2013 (dia phuong)" xfId="126"/>
    <cellStyle name="1_BC nam 2007 (UB)_Book1" xfId="127"/>
    <cellStyle name="1_BC nam 2007 (UB)_Chi tieu 5 nam" xfId="128"/>
    <cellStyle name="1_BC nam 2007 (UB)_Chi tieu 5 nam_BC cong trinh trong diem" xfId="129"/>
    <cellStyle name="1_BC nam 2007 (UB)_Chi tieu 5 nam_BC cong trinh trong diem_Bieu 6 thang nam 2012 (binh)" xfId="130"/>
    <cellStyle name="1_BC nam 2007 (UB)_Chi tieu 5 nam_Danh muc cong trinh trong diem (04.5.12) (1)" xfId="131"/>
    <cellStyle name="1_BC nam 2007 (UB)_Chi tieu 5 nam_Danh muc cong trinh trong diem (15.8.11)" xfId="132"/>
    <cellStyle name="1_BC nam 2007 (UB)_Chi tieu 5 nam_Danh muc cong trinh trong diem (25.5.12)" xfId="133"/>
    <cellStyle name="1_BC nam 2007 (UB)_Chi tieu 5 nam_Danh muc cong trinh trong diem (25.9.11)" xfId="134"/>
    <cellStyle name="1_BC nam 2007 (UB)_Chi tieu 5 nam_Danh muc cong trinh trong diem (31.8.11)" xfId="135"/>
    <cellStyle name="1_BC nam 2007 (UB)_Chi tieu 5 nam_pvhung.skhdt 20117113152041 Danh muc cong trinh trong diem" xfId="136"/>
    <cellStyle name="1_BC nam 2007 (UB)_Chi tieu 5 nam_Worksheet in C: Users Administrator AppData Roaming eOffice TMP12345S BC cong trinh trong diem 2011-2015 den thang 8-2012" xfId="137"/>
    <cellStyle name="1_BC nam 2007 (UB)_Danh muc cong trinh trong diem (04.5.12) (1)" xfId="138"/>
    <cellStyle name="1_BC nam 2007 (UB)_Danh muc cong trinh trong diem (15.8.11)" xfId="139"/>
    <cellStyle name="1_BC nam 2007 (UB)_Danh muc cong trinh trong diem (25.5.12)" xfId="140"/>
    <cellStyle name="1_BC nam 2007 (UB)_Danh muc cong trinh trong diem (25.9.11)" xfId="141"/>
    <cellStyle name="1_BC nam 2007 (UB)_Danh muc cong trinh trong diem (31.8.11)" xfId="142"/>
    <cellStyle name="1_BC nam 2007 (UB)_DK bo tri lai (chinh thuc)" xfId="143"/>
    <cellStyle name="1_BC nam 2007 (UB)_Ke hoach 2010 (theo doi)" xfId="144"/>
    <cellStyle name="1_BC nam 2007 (UB)_Ke hoach 2012" xfId="145"/>
    <cellStyle name="1_BC nam 2007 (UB)_KH 2013_KKT_Phuluc(sửa lần cuối)" xfId="146"/>
    <cellStyle name="1_BC nam 2007 (UB)_KTXH (02)" xfId="147"/>
    <cellStyle name="1_BC nam 2007 (UB)_phu luc 6 thang gui bo" xfId="148"/>
    <cellStyle name="1_BC nam 2007 (UB)_Phu luc BC KTXH" xfId="149"/>
    <cellStyle name="1_BC nam 2007 (UB)_pvhung.skhdt 20117113152041 Danh muc cong trinh trong diem" xfId="150"/>
    <cellStyle name="1_BC nam 2007 (UB)_pvhung.skhdt 20117113152041 Danh muc cong trinh trong diem_KH 2013_KKT_Phuluc(sửa lần cuối)" xfId="151"/>
    <cellStyle name="1_BC nam 2007 (UB)_Tong hop so lieu" xfId="152"/>
    <cellStyle name="1_BC nam 2007 (UB)_Tong hop so lieu_BC cong trinh trong diem" xfId="153"/>
    <cellStyle name="1_BC nam 2007 (UB)_Tong hop so lieu_BC cong trinh trong diem_Bieu 6 thang nam 2012 (binh)" xfId="154"/>
    <cellStyle name="1_BC nam 2007 (UB)_Tong hop so lieu_Danh muc cong trinh trong diem (04.5.12) (1)" xfId="155"/>
    <cellStyle name="1_BC nam 2007 (UB)_Tong hop so lieu_Danh muc cong trinh trong diem (15.8.11)" xfId="156"/>
    <cellStyle name="1_BC nam 2007 (UB)_Tong hop so lieu_Danh muc cong trinh trong diem (25.5.12)" xfId="157"/>
    <cellStyle name="1_BC nam 2007 (UB)_Tong hop so lieu_Danh muc cong trinh trong diem (25.9.11)" xfId="158"/>
    <cellStyle name="1_BC nam 2007 (UB)_Tong hop so lieu_Danh muc cong trinh trong diem (31.8.11)" xfId="159"/>
    <cellStyle name="1_BC nam 2007 (UB)_Tong hop so lieu_pvhung.skhdt 20117113152041 Danh muc cong trinh trong diem" xfId="160"/>
    <cellStyle name="1_BC nam 2007 (UB)_Tong hop so lieu_Worksheet in C: Users Administrator AppData Roaming eOffice TMP12345S BC cong trinh trong diem 2011-2015 den thang 8-2012" xfId="161"/>
    <cellStyle name="1_BC nam 2007 (UB)_Tong hop theo doi von TPCP (BC)" xfId="162"/>
    <cellStyle name="1_BC nam 2007 (UB)_Worksheet in C: Users Administrator AppData Roaming eOffice TMP12345S BC cong trinh trong diem 2011-2015 den thang 8-2012" xfId="163"/>
    <cellStyle name="1_BC TAI CHINH" xfId="164"/>
    <cellStyle name="1_Bieu 01 UB(hung)" xfId="165"/>
    <cellStyle name="1_Bieu chi tieu NQ-HDNDT" xfId="166"/>
    <cellStyle name="1_Bieu mau KH 2013 (dia phuong)" xfId="167"/>
    <cellStyle name="1_Bieu1" xfId="168"/>
    <cellStyle name="1_Book1" xfId="169"/>
    <cellStyle name="1_Book1 2" xfId="170"/>
    <cellStyle name="1_Book1_1" xfId="171"/>
    <cellStyle name="1_Book1_1 Bieu 6 thang nam 2011" xfId="172"/>
    <cellStyle name="1_Book1_1 Bieu 6 thang nam 2011_KH 2013_KKT_Phuluc(sửa lần cuối)" xfId="173"/>
    <cellStyle name="1_Book1_1_Bao cao tinh hinh thuc hien KH 2009 den 31-01-10" xfId="174"/>
    <cellStyle name="1_Book1_1_Bao cao tinh hinh thuc hien KH 2009 den 31-01-10_KH 2013_KKT_Phuluc(sửa lần cuối)" xfId="175"/>
    <cellStyle name="1_Book1_1_Book1" xfId="176"/>
    <cellStyle name="1_Book1_1_Tong hop theo doi von TPCP (BC)" xfId="177"/>
    <cellStyle name="1_Book1_2" xfId="178"/>
    <cellStyle name="1_Book1_Bao cao doan cong tac cua Bo thang 4-2010" xfId="179"/>
    <cellStyle name="1_Book1_Bao cao tinh hinh thuc hien KH 2009 den 31-01-10" xfId="180"/>
    <cellStyle name="1_Book1_Bao cao tinh hinh thuc hien KH 2009 den 31-01-10_KH 2013_KKT_Phuluc(sửa lần cuối)" xfId="181"/>
    <cellStyle name="1_Book1_BC cong trinh trong diem" xfId="182"/>
    <cellStyle name="1_Book1_BC cong trinh trong diem_Bieu 6 thang nam 2012 (binh)" xfId="183"/>
    <cellStyle name="1_Book1_BC cong trinh trong diem_KH 2013_KKT_Phuluc(sửa lần cuối)" xfId="184"/>
    <cellStyle name="1_Book1_Bieu 01 UB(hung)" xfId="185"/>
    <cellStyle name="1_Book1_Bieu chi tieu NQ-HDNDT" xfId="186"/>
    <cellStyle name="1_Book1_Bieu mau KH 2013 (dia phuong)" xfId="187"/>
    <cellStyle name="1_Book1_BL vu" xfId="188"/>
    <cellStyle name="1_Book1_BL vu_Bao cao tinh hinh thuc hien KH 2009 den 31-01-10" xfId="189"/>
    <cellStyle name="1_Book1_Book1" xfId="190"/>
    <cellStyle name="1_Book1_Book1_1" xfId="191"/>
    <cellStyle name="1_Book1_Book1_Bao cao tinh hinh thuc hien KH 2009 den 31-01-10" xfId="192"/>
    <cellStyle name="1_Book1_Book1_Bao cao tinh hinh thuc hien KH 2009 den 31-01-10_KH 2013_KKT_Phuluc(sửa lần cuối)" xfId="193"/>
    <cellStyle name="1_Book1_Book1_Book1" xfId="194"/>
    <cellStyle name="1_Book1_Book1_Tong hop theo doi von TPCP (BC)" xfId="195"/>
    <cellStyle name="1_Book1_Chi tieu 5 nam" xfId="196"/>
    <cellStyle name="1_Book1_Chi tieu 5 nam_BC cong trinh trong diem" xfId="197"/>
    <cellStyle name="1_Book1_Chi tieu 5 nam_BC cong trinh trong diem_Bieu 6 thang nam 2012 (binh)" xfId="198"/>
    <cellStyle name="1_Book1_Chi tieu 5 nam_Danh muc cong trinh trong diem (04.5.12) (1)" xfId="199"/>
    <cellStyle name="1_Book1_Chi tieu 5 nam_Danh muc cong trinh trong diem (15.8.11)" xfId="200"/>
    <cellStyle name="1_Book1_Chi tieu 5 nam_Danh muc cong trinh trong diem (25.5.12)" xfId="201"/>
    <cellStyle name="1_Book1_Chi tieu 5 nam_Danh muc cong trinh trong diem (25.9.11)" xfId="202"/>
    <cellStyle name="1_Book1_Chi tieu 5 nam_Danh muc cong trinh trong diem (31.8.11)" xfId="203"/>
    <cellStyle name="1_Book1_Chi tieu 5 nam_pvhung.skhdt 20117113152041 Danh muc cong trinh trong diem" xfId="204"/>
    <cellStyle name="1_Book1_Chi tieu 5 nam_Worksheet in C: Users Administrator AppData Roaming eOffice TMP12345S BC cong trinh trong diem 2011-2015 den thang 8-2012" xfId="205"/>
    <cellStyle name="1_Book1_Danh muc cong trinh trong diem (04.5.12) (1)" xfId="206"/>
    <cellStyle name="1_Book1_Danh muc cong trinh trong diem (15.8.11)" xfId="207"/>
    <cellStyle name="1_Book1_Danh muc cong trinh trong diem (25.5.12)" xfId="208"/>
    <cellStyle name="1_Book1_Danh muc cong trinh trong diem (25.9.11)" xfId="209"/>
    <cellStyle name="1_Book1_Danh muc cong trinh trong diem (31.8.11)" xfId="210"/>
    <cellStyle name="1_Book1_DK bo tri lai (chinh thuc)" xfId="211"/>
    <cellStyle name="1_Book1_Ke hoach 2010 (theo doi)" xfId="212"/>
    <cellStyle name="1_Book1_Ke hoach 2012" xfId="213"/>
    <cellStyle name="1_Book1_KH 2013_KKT_Phuluc(sửa lần cuối)" xfId="214"/>
    <cellStyle name="1_Book1_KTXH (02)" xfId="215"/>
    <cellStyle name="1_Book1_phu luc 6 thang gui bo" xfId="216"/>
    <cellStyle name="1_Book1_Phu luc BC KTXH" xfId="217"/>
    <cellStyle name="1_Book1_pvhung.skhdt 20117113152041 Danh muc cong trinh trong diem" xfId="218"/>
    <cellStyle name="1_Book1_pvhung.skhdt 20117113152041 Danh muc cong trinh trong diem_KH 2013_KKT_Phuluc(sửa lần cuối)" xfId="219"/>
    <cellStyle name="1_Book1_Tong hop so lieu" xfId="220"/>
    <cellStyle name="1_Book1_Tong hop so lieu_BC cong trinh trong diem" xfId="221"/>
    <cellStyle name="1_Book1_Tong hop so lieu_BC cong trinh trong diem_Bieu 6 thang nam 2012 (binh)" xfId="222"/>
    <cellStyle name="1_Book1_Tong hop so lieu_Danh muc cong trinh trong diem (04.5.12) (1)" xfId="223"/>
    <cellStyle name="1_Book1_Tong hop so lieu_Danh muc cong trinh trong diem (15.8.11)" xfId="224"/>
    <cellStyle name="1_Book1_Tong hop so lieu_Danh muc cong trinh trong diem (25.5.12)" xfId="225"/>
    <cellStyle name="1_Book1_Tong hop so lieu_Danh muc cong trinh trong diem (25.9.11)" xfId="226"/>
    <cellStyle name="1_Book1_Tong hop so lieu_Danh muc cong trinh trong diem (31.8.11)" xfId="227"/>
    <cellStyle name="1_Book1_Tong hop so lieu_pvhung.skhdt 20117113152041 Danh muc cong trinh trong diem" xfId="228"/>
    <cellStyle name="1_Book1_Tong hop so lieu_Worksheet in C: Users Administrator AppData Roaming eOffice TMP12345S BC cong trinh trong diem 2011-2015 den thang 8-2012" xfId="229"/>
    <cellStyle name="1_Book1_Tong hop theo doi von TPCP (BC)" xfId="230"/>
    <cellStyle name="1_Book1_Worksheet in C: Users Administrator AppData Roaming eOffice TMP12345S BC cong trinh trong diem 2011-2015 den thang 8-2012" xfId="231"/>
    <cellStyle name="1_Book2" xfId="232"/>
    <cellStyle name="1_Book2 2" xfId="233"/>
    <cellStyle name="1_Book2_1 Bieu 6 thang nam 2011" xfId="234"/>
    <cellStyle name="1_Book2_1 Bieu 6 thang nam 2011_KH 2013_KKT_Phuluc(sửa lần cuối)" xfId="235"/>
    <cellStyle name="1_Book2_Bao cao doan cong tac cua Bo thang 4-2010" xfId="236"/>
    <cellStyle name="1_Book2_Bao cao tinh hinh thuc hien KH 2009 den 31-01-10" xfId="237"/>
    <cellStyle name="1_Book2_Bao cao tinh hinh thuc hien KH 2009 den 31-01-10_KH 2013_KKT_Phuluc(sửa lần cuối)" xfId="238"/>
    <cellStyle name="1_Book2_BC cong trinh trong diem" xfId="239"/>
    <cellStyle name="1_Book2_BC cong trinh trong diem_Bieu 6 thang nam 2012 (binh)" xfId="240"/>
    <cellStyle name="1_Book2_BC cong trinh trong diem_KH 2013_KKT_Phuluc(sửa lần cuối)" xfId="241"/>
    <cellStyle name="1_Book2_Bieu 01 UB(hung)" xfId="242"/>
    <cellStyle name="1_Book2_Bieu chi tieu NQ-HDNDT" xfId="243"/>
    <cellStyle name="1_Book2_Bieu mau KH 2013 (dia phuong)" xfId="244"/>
    <cellStyle name="1_Book2_Book1" xfId="245"/>
    <cellStyle name="1_Book2_Chi tieu 5 nam" xfId="246"/>
    <cellStyle name="1_Book2_Chi tieu 5 nam_BC cong trinh trong diem" xfId="247"/>
    <cellStyle name="1_Book2_Chi tieu 5 nam_BC cong trinh trong diem_Bieu 6 thang nam 2012 (binh)" xfId="248"/>
    <cellStyle name="1_Book2_Chi tieu 5 nam_Danh muc cong trinh trong diem (04.5.12) (1)" xfId="249"/>
    <cellStyle name="1_Book2_Chi tieu 5 nam_Danh muc cong trinh trong diem (15.8.11)" xfId="250"/>
    <cellStyle name="1_Book2_Chi tieu 5 nam_Danh muc cong trinh trong diem (25.5.12)" xfId="251"/>
    <cellStyle name="1_Book2_Chi tieu 5 nam_Danh muc cong trinh trong diem (25.9.11)" xfId="252"/>
    <cellStyle name="1_Book2_Chi tieu 5 nam_Danh muc cong trinh trong diem (31.8.11)" xfId="253"/>
    <cellStyle name="1_Book2_Chi tieu 5 nam_pvhung.skhdt 20117113152041 Danh muc cong trinh trong diem" xfId="254"/>
    <cellStyle name="1_Book2_Chi tieu 5 nam_Worksheet in C: Users Administrator AppData Roaming eOffice TMP12345S BC cong trinh trong diem 2011-2015 den thang 8-2012" xfId="255"/>
    <cellStyle name="1_Book2_Danh muc cong trinh trong diem (04.5.12) (1)" xfId="256"/>
    <cellStyle name="1_Book2_Danh muc cong trinh trong diem (15.8.11)" xfId="257"/>
    <cellStyle name="1_Book2_Danh muc cong trinh trong diem (25.5.12)" xfId="258"/>
    <cellStyle name="1_Book2_Danh muc cong trinh trong diem (25.9.11)" xfId="259"/>
    <cellStyle name="1_Book2_Danh muc cong trinh trong diem (31.8.11)" xfId="260"/>
    <cellStyle name="1_Book2_DK bo tri lai (chinh thuc)" xfId="261"/>
    <cellStyle name="1_Book2_Ke hoach 2010 (theo doi)" xfId="262"/>
    <cellStyle name="1_Book2_Ke hoach 2012" xfId="263"/>
    <cellStyle name="1_Book2_KH 2013_KKT_Phuluc(sửa lần cuối)" xfId="264"/>
    <cellStyle name="1_Book2_KTXH (02)" xfId="265"/>
    <cellStyle name="1_Book2_phu luc 6 thang gui bo" xfId="266"/>
    <cellStyle name="1_Book2_Phu luc BC KTXH" xfId="267"/>
    <cellStyle name="1_Book2_pvhung.skhdt 20117113152041 Danh muc cong trinh trong diem" xfId="268"/>
    <cellStyle name="1_Book2_pvhung.skhdt 20117113152041 Danh muc cong trinh trong diem_KH 2013_KKT_Phuluc(sửa lần cuối)" xfId="269"/>
    <cellStyle name="1_Book2_Tong hop so lieu" xfId="270"/>
    <cellStyle name="1_Book2_Tong hop so lieu_BC cong trinh trong diem" xfId="271"/>
    <cellStyle name="1_Book2_Tong hop so lieu_BC cong trinh trong diem_Bieu 6 thang nam 2012 (binh)" xfId="272"/>
    <cellStyle name="1_Book2_Tong hop so lieu_Danh muc cong trinh trong diem (04.5.12) (1)" xfId="273"/>
    <cellStyle name="1_Book2_Tong hop so lieu_Danh muc cong trinh trong diem (15.8.11)" xfId="274"/>
    <cellStyle name="1_Book2_Tong hop so lieu_Danh muc cong trinh trong diem (25.5.12)" xfId="275"/>
    <cellStyle name="1_Book2_Tong hop so lieu_Danh muc cong trinh trong diem (25.9.11)" xfId="276"/>
    <cellStyle name="1_Book2_Tong hop so lieu_Danh muc cong trinh trong diem (31.8.11)" xfId="277"/>
    <cellStyle name="1_Book2_Tong hop so lieu_pvhung.skhdt 20117113152041 Danh muc cong trinh trong diem" xfId="278"/>
    <cellStyle name="1_Book2_Tong hop so lieu_Worksheet in C: Users Administrator AppData Roaming eOffice TMP12345S BC cong trinh trong diem 2011-2015 den thang 8-2012" xfId="279"/>
    <cellStyle name="1_Book2_Tong hop theo doi von TPCP (BC)" xfId="280"/>
    <cellStyle name="1_Book2_Worksheet in C: Users Administrator AppData Roaming eOffice TMP12345S BC cong trinh trong diem 2011-2015 den thang 8-2012" xfId="281"/>
    <cellStyle name="1_Chi tieu 5 nam" xfId="282"/>
    <cellStyle name="1_Chi tieu 5 nam_BC cong trinh trong diem" xfId="283"/>
    <cellStyle name="1_Chi tieu 5 nam_BC cong trinh trong diem_Bieu 6 thang nam 2012 (binh)" xfId="284"/>
    <cellStyle name="1_Chi tieu 5 nam_Danh muc cong trinh trong diem (04.5.12) (1)" xfId="285"/>
    <cellStyle name="1_Chi tieu 5 nam_Danh muc cong trinh trong diem (15.8.11)" xfId="286"/>
    <cellStyle name="1_Chi tieu 5 nam_Danh muc cong trinh trong diem (25.5.12)" xfId="287"/>
    <cellStyle name="1_Chi tieu 5 nam_Danh muc cong trinh trong diem (25.9.11)" xfId="288"/>
    <cellStyle name="1_Chi tieu 5 nam_Danh muc cong trinh trong diem (31.8.11)" xfId="289"/>
    <cellStyle name="1_Chi tieu 5 nam_pvhung.skhdt 20117113152041 Danh muc cong trinh trong diem" xfId="290"/>
    <cellStyle name="1_Chi tieu 5 nam_Worksheet in C: Users Administrator AppData Roaming eOffice TMP12345S BC cong trinh trong diem 2011-2015 den thang 8-2012" xfId="291"/>
    <cellStyle name="1_Co TC 2008" xfId="292"/>
    <cellStyle name="1_Danh muc cong trinh trong diem (04.5.12) (1)" xfId="293"/>
    <cellStyle name="1_Danh muc cong trinh trong diem (15.8.11)" xfId="294"/>
    <cellStyle name="1_Danh muc cong trinh trong diem (25.5.12)" xfId="295"/>
    <cellStyle name="1_Danh muc cong trinh trong diem (25.9.11)" xfId="296"/>
    <cellStyle name="1_Danh muc cong trinh trong diem (31.8.11)" xfId="297"/>
    <cellStyle name="1_Danh sach gui BC thuc hien KH2009" xfId="298"/>
    <cellStyle name="1_Danh sach gui BC thuc hien KH2009_Bao cao doan cong tac cua Bo thang 4-2010" xfId="299"/>
    <cellStyle name="1_Danh sach gui BC thuc hien KH2009_Bao cao tinh hinh thuc hien KH 2009 den 31-01-10" xfId="300"/>
    <cellStyle name="1_Danh sach gui BC thuc hien KH2009_Bao cao tinh hinh thuc hien KH 2009 den 31-01-10_KH 2013_KKT_Phuluc(sửa lần cuối)" xfId="301"/>
    <cellStyle name="1_Danh sach gui BC thuc hien KH2009_Book1" xfId="302"/>
    <cellStyle name="1_Danh sach gui BC thuc hien KH2009_DK bo tri lai (chinh thuc)" xfId="303"/>
    <cellStyle name="1_Danh sach gui BC thuc hien KH2009_Ke hoach 2009 (theo doi) -1" xfId="304"/>
    <cellStyle name="1_Danh sach gui BC thuc hien KH2009_Ke hoach 2009 (theo doi) -1_Bao cao tinh hinh thuc hien KH 2009 den 31-01-10" xfId="305"/>
    <cellStyle name="1_Danh sach gui BC thuc hien KH2009_Ke hoach 2009 (theo doi) -1_Bao cao tinh hinh thuc hien KH 2009 den 31-01-10_KH 2013_KKT_Phuluc(sửa lần cuối)" xfId="306"/>
    <cellStyle name="1_Danh sach gui BC thuc hien KH2009_Ke hoach 2009 (theo doi) -1_Book1" xfId="307"/>
    <cellStyle name="1_Danh sach gui BC thuc hien KH2009_Ke hoach 2009 (theo doi) -1_Tong hop theo doi von TPCP (BC)" xfId="308"/>
    <cellStyle name="1_Danh sach gui BC thuc hien KH2009_Ke hoach 2010 (theo doi)" xfId="309"/>
    <cellStyle name="1_Danh sach gui BC thuc hien KH2009_Tong hop theo doi von TPCP (BC)" xfId="310"/>
    <cellStyle name="1_DK bo tri lai (chinh thuc)" xfId="311"/>
    <cellStyle name="1_Don gia Du thau ( XL19)" xfId="312"/>
    <cellStyle name="1_Don gia Du thau ( XL19)_Bao cao tinh hinh thuc hien KH 2009 den 31-01-10" xfId="313"/>
    <cellStyle name="1_Don gia Du thau ( XL19)_Bao cao tinh hinh thuc hien KH 2009 den 31-01-10_KH 2013_KKT_Phuluc(sửa lần cuối)" xfId="314"/>
    <cellStyle name="1_Don gia Du thau ( XL19)_Book1" xfId="315"/>
    <cellStyle name="1_Don gia Du thau ( XL19)_Tong hop theo doi von TPCP (BC)" xfId="316"/>
    <cellStyle name="1_Ke hoach 2010 (theo doi)" xfId="317"/>
    <cellStyle name="1_Ke hoach 2012" xfId="318"/>
    <cellStyle name="1_KH 2007 (theo doi)" xfId="319"/>
    <cellStyle name="1_KH 2007 (theo doi) 2" xfId="320"/>
    <cellStyle name="1_KH 2007 (theo doi)_1 Bieu 6 thang nam 2011" xfId="321"/>
    <cellStyle name="1_KH 2007 (theo doi)_1 Bieu 6 thang nam 2011_KH 2013_KKT_Phuluc(sửa lần cuối)" xfId="322"/>
    <cellStyle name="1_KH 2007 (theo doi)_Bao cao doan cong tac cua Bo thang 4-2010" xfId="323"/>
    <cellStyle name="1_KH 2007 (theo doi)_Bao cao tinh hinh thuc hien KH 2009 den 31-01-10" xfId="324"/>
    <cellStyle name="1_KH 2007 (theo doi)_Bao cao tinh hinh thuc hien KH 2009 den 31-01-10_KH 2013_KKT_Phuluc(sửa lần cuối)" xfId="325"/>
    <cellStyle name="1_KH 2007 (theo doi)_BC cong trinh trong diem" xfId="326"/>
    <cellStyle name="1_KH 2007 (theo doi)_BC cong trinh trong diem_Bieu 6 thang nam 2012 (binh)" xfId="327"/>
    <cellStyle name="1_KH 2007 (theo doi)_BC cong trinh trong diem_KH 2013_KKT_Phuluc(sửa lần cuối)" xfId="328"/>
    <cellStyle name="1_KH 2007 (theo doi)_Bieu 01 UB(hung)" xfId="329"/>
    <cellStyle name="1_KH 2007 (theo doi)_Bieu chi tieu NQ-HDNDT" xfId="330"/>
    <cellStyle name="1_KH 2007 (theo doi)_Bieu mau KH 2013 (dia phuong)" xfId="331"/>
    <cellStyle name="1_KH 2007 (theo doi)_Book1" xfId="332"/>
    <cellStyle name="1_KH 2007 (theo doi)_Chi tieu 5 nam" xfId="333"/>
    <cellStyle name="1_KH 2007 (theo doi)_Chi tieu 5 nam_BC cong trinh trong diem" xfId="334"/>
    <cellStyle name="1_KH 2007 (theo doi)_Chi tieu 5 nam_BC cong trinh trong diem_Bieu 6 thang nam 2012 (binh)" xfId="335"/>
    <cellStyle name="1_KH 2007 (theo doi)_Chi tieu 5 nam_Danh muc cong trinh trong diem (04.5.12) (1)" xfId="336"/>
    <cellStyle name="1_KH 2007 (theo doi)_Chi tieu 5 nam_Danh muc cong trinh trong diem (15.8.11)" xfId="337"/>
    <cellStyle name="1_KH 2007 (theo doi)_Chi tieu 5 nam_Danh muc cong trinh trong diem (25.5.12)" xfId="338"/>
    <cellStyle name="1_KH 2007 (theo doi)_Chi tieu 5 nam_Danh muc cong trinh trong diem (25.9.11)" xfId="339"/>
    <cellStyle name="1_KH 2007 (theo doi)_Chi tieu 5 nam_Danh muc cong trinh trong diem (31.8.11)" xfId="340"/>
    <cellStyle name="1_KH 2007 (theo doi)_Chi tieu 5 nam_pvhung.skhdt 20117113152041 Danh muc cong trinh trong diem" xfId="341"/>
    <cellStyle name="1_KH 2007 (theo doi)_Chi tieu 5 nam_Worksheet in C: Users Administrator AppData Roaming eOffice TMP12345S BC cong trinh trong diem 2011-2015 den thang 8-2012" xfId="342"/>
    <cellStyle name="1_KH 2007 (theo doi)_Danh muc cong trinh trong diem (04.5.12) (1)" xfId="343"/>
    <cellStyle name="1_KH 2007 (theo doi)_Danh muc cong trinh trong diem (15.8.11)" xfId="344"/>
    <cellStyle name="1_KH 2007 (theo doi)_Danh muc cong trinh trong diem (25.5.12)" xfId="345"/>
    <cellStyle name="1_KH 2007 (theo doi)_Danh muc cong trinh trong diem (25.9.11)" xfId="346"/>
    <cellStyle name="1_KH 2007 (theo doi)_Danh muc cong trinh trong diem (31.8.11)" xfId="347"/>
    <cellStyle name="1_KH 2007 (theo doi)_DK bo tri lai (chinh thuc)" xfId="348"/>
    <cellStyle name="1_KH 2007 (theo doi)_Ke hoach 2010 (theo doi)" xfId="349"/>
    <cellStyle name="1_KH 2007 (theo doi)_Ke hoach 2012" xfId="350"/>
    <cellStyle name="1_KH 2007 (theo doi)_KH 2013_KKT_Phuluc(sửa lần cuối)" xfId="351"/>
    <cellStyle name="1_KH 2007 (theo doi)_KTXH (02)" xfId="352"/>
    <cellStyle name="1_KH 2007 (theo doi)_phu luc 6 thang gui bo" xfId="353"/>
    <cellStyle name="1_KH 2007 (theo doi)_Phu luc BC KTXH" xfId="354"/>
    <cellStyle name="1_KH 2007 (theo doi)_pvhung.skhdt 20117113152041 Danh muc cong trinh trong diem" xfId="355"/>
    <cellStyle name="1_KH 2007 (theo doi)_pvhung.skhdt 20117113152041 Danh muc cong trinh trong diem_KH 2013_KKT_Phuluc(sửa lần cuối)" xfId="356"/>
    <cellStyle name="1_KH 2007 (theo doi)_Tong hop so lieu" xfId="357"/>
    <cellStyle name="1_KH 2007 (theo doi)_Tong hop so lieu_BC cong trinh trong diem" xfId="358"/>
    <cellStyle name="1_KH 2007 (theo doi)_Tong hop so lieu_BC cong trinh trong diem_Bieu 6 thang nam 2012 (binh)" xfId="359"/>
    <cellStyle name="1_KH 2007 (theo doi)_Tong hop so lieu_Danh muc cong trinh trong diem (04.5.12) (1)" xfId="360"/>
    <cellStyle name="1_KH 2007 (theo doi)_Tong hop so lieu_Danh muc cong trinh trong diem (15.8.11)" xfId="361"/>
    <cellStyle name="1_KH 2007 (theo doi)_Tong hop so lieu_Danh muc cong trinh trong diem (25.5.12)" xfId="362"/>
    <cellStyle name="1_KH 2007 (theo doi)_Tong hop so lieu_Danh muc cong trinh trong diem (25.9.11)" xfId="363"/>
    <cellStyle name="1_KH 2007 (theo doi)_Tong hop so lieu_Danh muc cong trinh trong diem (31.8.11)" xfId="364"/>
    <cellStyle name="1_KH 2007 (theo doi)_Tong hop so lieu_pvhung.skhdt 20117113152041 Danh muc cong trinh trong diem" xfId="365"/>
    <cellStyle name="1_KH 2007 (theo doi)_Tong hop so lieu_Worksheet in C: Users Administrator AppData Roaming eOffice TMP12345S BC cong trinh trong diem 2011-2015 den thang 8-2012" xfId="366"/>
    <cellStyle name="1_KH 2007 (theo doi)_Tong hop theo doi von TPCP (BC)" xfId="367"/>
    <cellStyle name="1_KH 2007 (theo doi)_Worksheet in C: Users Administrator AppData Roaming eOffice TMP12345S BC cong trinh trong diem 2011-2015 den thang 8-2012" xfId="368"/>
    <cellStyle name="1_KH 2013_KKT_Phuluc(sửa lần cuối)" xfId="369"/>
    <cellStyle name="1_KTXH (02)" xfId="370"/>
    <cellStyle name="1_NTHOC" xfId="371"/>
    <cellStyle name="1_NTHOC 2" xfId="372"/>
    <cellStyle name="1_NTHOC_1 Bieu 6 thang nam 2011" xfId="373"/>
    <cellStyle name="1_NTHOC_1 Bieu 6 thang nam 2011_KH 2013_KKT_Phuluc(sửa lần cuối)" xfId="374"/>
    <cellStyle name="1_NTHOC_Bao cao tinh hinh thuc hien KH 2009 den 31-01-10" xfId="375"/>
    <cellStyle name="1_NTHOC_Bao cao tinh hinh thuc hien KH 2009 den 31-01-10_KH 2013_KKT_Phuluc(sửa lần cuối)" xfId="376"/>
    <cellStyle name="1_NTHOC_BC cong trinh trong diem" xfId="377"/>
    <cellStyle name="1_NTHOC_BC cong trinh trong diem_Bieu 6 thang nam 2012 (binh)" xfId="378"/>
    <cellStyle name="1_NTHOC_BC cong trinh trong diem_KH 2013_KKT_Phuluc(sửa lần cuối)" xfId="379"/>
    <cellStyle name="1_NTHOC_Bieu 01 UB(hung)" xfId="380"/>
    <cellStyle name="1_NTHOC_Bieu chi tieu NQ-HDNDT" xfId="381"/>
    <cellStyle name="1_NTHOC_Bieu mau KH 2013 (dia phuong)" xfId="382"/>
    <cellStyle name="1_NTHOC_Chi tieu 5 nam" xfId="383"/>
    <cellStyle name="1_NTHOC_Chi tieu 5 nam_BC cong trinh trong diem" xfId="384"/>
    <cellStyle name="1_NTHOC_Chi tieu 5 nam_BC cong trinh trong diem_Bieu 6 thang nam 2012 (binh)" xfId="385"/>
    <cellStyle name="1_NTHOC_Chi tieu 5 nam_Danh muc cong trinh trong diem (04.5.12) (1)" xfId="386"/>
    <cellStyle name="1_NTHOC_Chi tieu 5 nam_Danh muc cong trinh trong diem (15.8.11)" xfId="387"/>
    <cellStyle name="1_NTHOC_Chi tieu 5 nam_Danh muc cong trinh trong diem (25.5.12)" xfId="388"/>
    <cellStyle name="1_NTHOC_Chi tieu 5 nam_Danh muc cong trinh trong diem (25.9.11)" xfId="389"/>
    <cellStyle name="1_NTHOC_Chi tieu 5 nam_Danh muc cong trinh trong diem (31.8.11)" xfId="390"/>
    <cellStyle name="1_NTHOC_Chi tieu 5 nam_pvhung.skhdt 20117113152041 Danh muc cong trinh trong diem" xfId="391"/>
    <cellStyle name="1_NTHOC_Chi tieu 5 nam_Worksheet in C: Users Administrator AppData Roaming eOffice TMP12345S BC cong trinh trong diem 2011-2015 den thang 8-2012" xfId="392"/>
    <cellStyle name="1_NTHOC_Danh muc cong trinh trong diem (04.5.12) (1)" xfId="393"/>
    <cellStyle name="1_NTHOC_Danh muc cong trinh trong diem (15.8.11)" xfId="394"/>
    <cellStyle name="1_NTHOC_Danh muc cong trinh trong diem (25.5.12)" xfId="395"/>
    <cellStyle name="1_NTHOC_Danh muc cong trinh trong diem (25.9.11)" xfId="396"/>
    <cellStyle name="1_NTHOC_Danh muc cong trinh trong diem (31.8.11)" xfId="397"/>
    <cellStyle name="1_NTHOC_DK bo tri lai (chinh thuc)" xfId="398"/>
    <cellStyle name="1_NTHOC_Ke hoach 2012" xfId="399"/>
    <cellStyle name="1_NTHOC_KH 2013_KKT_Phuluc(sửa lần cuối)" xfId="400"/>
    <cellStyle name="1_NTHOC_KTXH (02)" xfId="401"/>
    <cellStyle name="1_NTHOC_phu luc 6 thang gui bo" xfId="402"/>
    <cellStyle name="1_NTHOC_Phu luc BC KTXH" xfId="403"/>
    <cellStyle name="1_NTHOC_pvhung.skhdt 20117113152041 Danh muc cong trinh trong diem" xfId="404"/>
    <cellStyle name="1_NTHOC_pvhung.skhdt 20117113152041 Danh muc cong trinh trong diem_KH 2013_KKT_Phuluc(sửa lần cuối)" xfId="405"/>
    <cellStyle name="1_NTHOC_Ra soat KH 2009 (chinh thuc o nha)" xfId="406"/>
    <cellStyle name="1_NTHOC_Tong hop so lieu" xfId="407"/>
    <cellStyle name="1_NTHOC_Tong hop so lieu_BC cong trinh trong diem" xfId="408"/>
    <cellStyle name="1_NTHOC_Tong hop so lieu_BC cong trinh trong diem_Bieu 6 thang nam 2012 (binh)" xfId="409"/>
    <cellStyle name="1_NTHOC_Tong hop so lieu_Danh muc cong trinh trong diem (04.5.12) (1)" xfId="410"/>
    <cellStyle name="1_NTHOC_Tong hop so lieu_Danh muc cong trinh trong diem (15.8.11)" xfId="411"/>
    <cellStyle name="1_NTHOC_Tong hop so lieu_Danh muc cong trinh trong diem (25.5.12)" xfId="412"/>
    <cellStyle name="1_NTHOC_Tong hop so lieu_Danh muc cong trinh trong diem (25.9.11)" xfId="413"/>
    <cellStyle name="1_NTHOC_Tong hop so lieu_Danh muc cong trinh trong diem (31.8.11)" xfId="414"/>
    <cellStyle name="1_NTHOC_Tong hop so lieu_pvhung.skhdt 20117113152041 Danh muc cong trinh trong diem" xfId="415"/>
    <cellStyle name="1_NTHOC_Tong hop so lieu_Worksheet in C: Users Administrator AppData Roaming eOffice TMP12345S BC cong trinh trong diem 2011-2015 den thang 8-2012" xfId="416"/>
    <cellStyle name="1_NTHOC_Tong hop theo doi von TPCP" xfId="417"/>
    <cellStyle name="1_NTHOC_Tong hop theo doi von TPCP (BC)" xfId="418"/>
    <cellStyle name="1_NTHOC_Worksheet in C: Users Administrator AppData Roaming eOffice TMP12345S BC cong trinh trong diem 2011-2015 den thang 8-2012" xfId="419"/>
    <cellStyle name="1_phu luc 6 thang gui bo" xfId="420"/>
    <cellStyle name="1_Phu luc BC KTXH" xfId="421"/>
    <cellStyle name="1_pvhung.skhdt 20117113152041 Danh muc cong trinh trong diem" xfId="422"/>
    <cellStyle name="1_pvhung.skhdt 20117113152041 Danh muc cong trinh trong diem_KH 2013_KKT_Phuluc(sửa lần cuối)" xfId="423"/>
    <cellStyle name="1_Ra soat Giai ngan 2007 (dang lam)" xfId="424"/>
    <cellStyle name="1_Ra soat Giai ngan 2007 (dang lam)_Bao cao tinh hinh thuc hien KH 2009 den 31-01-10" xfId="425"/>
    <cellStyle name="1_Ra soat Giai ngan 2007 (dang lam)_Bao cao tinh hinh thuc hien KH 2009 den 31-01-10_KH 2013_KKT_Phuluc(sửa lần cuối)" xfId="426"/>
    <cellStyle name="1_Ra soat Giai ngan 2007 (dang lam)_Book1" xfId="427"/>
    <cellStyle name="1_Ra soat Giai ngan 2007 (dang lam)_Tong hop theo doi von TPCP (BC)" xfId="428"/>
    <cellStyle name="1_Theo doi von TPCP (dang lam)" xfId="429"/>
    <cellStyle name="1_Theo doi von TPCP (dang lam)_Bao cao tinh hinh thuc hien KH 2009 den 31-01-10" xfId="430"/>
    <cellStyle name="1_Theo doi von TPCP (dang lam)_Bao cao tinh hinh thuc hien KH 2009 den 31-01-10_KH 2013_KKT_Phuluc(sửa lần cuối)" xfId="431"/>
    <cellStyle name="1_Theo doi von TPCP (dang lam)_Book1" xfId="432"/>
    <cellStyle name="1_Theo doi von TPCP (dang lam)_Tong hop theo doi von TPCP (BC)" xfId="433"/>
    <cellStyle name="1_Tong hop so lieu" xfId="434"/>
    <cellStyle name="1_Tong hop so lieu_BC cong trinh trong diem" xfId="435"/>
    <cellStyle name="1_Tong hop so lieu_BC cong trinh trong diem_Bieu 6 thang nam 2012 (binh)" xfId="436"/>
    <cellStyle name="1_Tong hop so lieu_Danh muc cong trinh trong diem (04.5.12) (1)" xfId="437"/>
    <cellStyle name="1_Tong hop so lieu_Danh muc cong trinh trong diem (15.8.11)" xfId="438"/>
    <cellStyle name="1_Tong hop so lieu_Danh muc cong trinh trong diem (25.5.12)" xfId="439"/>
    <cellStyle name="1_Tong hop so lieu_Danh muc cong trinh trong diem (25.9.11)" xfId="440"/>
    <cellStyle name="1_Tong hop so lieu_Danh muc cong trinh trong diem (31.8.11)" xfId="441"/>
    <cellStyle name="1_Tong hop so lieu_pvhung.skhdt 20117113152041 Danh muc cong trinh trong diem" xfId="442"/>
    <cellStyle name="1_Tong hop so lieu_Worksheet in C: Users Administrator AppData Roaming eOffice TMP12345S BC cong trinh trong diem 2011-2015 den thang 8-2012" xfId="443"/>
    <cellStyle name="1_Tong hop theo doi von TPCP (BC)" xfId="444"/>
    <cellStyle name="1_Worksheet in C: Users Administrator AppData Roaming eOffice TMP12345S BC cong trinh trong diem 2011-2015 den thang 8-2012" xfId="445"/>
    <cellStyle name="1_ÿÿÿÿÿ" xfId="446"/>
    <cellStyle name="1_ÿÿÿÿÿ_Bao cao tinh hinh thuc hien KH 2009 den 31-01-10" xfId="447"/>
    <cellStyle name="1_ÿÿÿÿÿ_Bao cao tinh hinh thuc hien KH 2009 den 31-01-10_KH 2013_KKT_Phuluc(sửa lần cuối)" xfId="448"/>
    <cellStyle name="1_ÿÿÿÿÿ_Book1" xfId="449"/>
    <cellStyle name="1_ÿÿÿÿÿ_Tong hop theo doi von TPCP (BC)" xfId="450"/>
    <cellStyle name="15" xfId="451"/>
    <cellStyle name="2" xfId="452"/>
    <cellStyle name="2 2" xfId="453"/>
    <cellStyle name="2_1 Bieu 6 thang nam 2011" xfId="454"/>
    <cellStyle name="2_1 Bieu 6 thang nam 2011_KH 2013_KKT_Phuluc(sửa lần cuối)" xfId="455"/>
    <cellStyle name="2_Bao cao tinh hinh thuc hien KH 2009 den 31-01-10" xfId="456"/>
    <cellStyle name="2_Bao cao tinh hinh thuc hien KH 2009 den 31-01-10_KH 2013_KKT_Phuluc(sửa lần cuối)" xfId="457"/>
    <cellStyle name="2_BC cong trinh trong diem" xfId="458"/>
    <cellStyle name="2_BC cong trinh trong diem_Bieu 6 thang nam 2012 (binh)" xfId="459"/>
    <cellStyle name="2_BC cong trinh trong diem_KH 2013_KKT_Phuluc(sửa lần cuối)" xfId="460"/>
    <cellStyle name="2_Bieu 01 UB(hung)" xfId="461"/>
    <cellStyle name="2_Bieu chi tieu NQ-HDNDT" xfId="462"/>
    <cellStyle name="2_Bieu mau KH 2013 (dia phuong)" xfId="463"/>
    <cellStyle name="2_BL vu" xfId="464"/>
    <cellStyle name="2_BL vu_Bao cao tinh hinh thuc hien KH 2009 den 31-01-10" xfId="465"/>
    <cellStyle name="2_Book1" xfId="466"/>
    <cellStyle name="2_Book1_Bao cao tinh hinh thuc hien KH 2009 den 31-01-10" xfId="467"/>
    <cellStyle name="2_Book1_Bao cao tinh hinh thuc hien KH 2009 den 31-01-10_KH 2013_KKT_Phuluc(sửa lần cuối)" xfId="468"/>
    <cellStyle name="2_Book1_Book1" xfId="469"/>
    <cellStyle name="2_Book1_Ra soat KH 2009 (chinh thuc o nha)" xfId="470"/>
    <cellStyle name="2_Chi tieu 5 nam" xfId="471"/>
    <cellStyle name="2_Chi tieu 5 nam_BC cong trinh trong diem" xfId="472"/>
    <cellStyle name="2_Chi tieu 5 nam_BC cong trinh trong diem_Bieu 6 thang nam 2012 (binh)" xfId="473"/>
    <cellStyle name="2_Chi tieu 5 nam_Danh muc cong trinh trong diem (04.5.12) (1)" xfId="474"/>
    <cellStyle name="2_Chi tieu 5 nam_Danh muc cong trinh trong diem (15.8.11)" xfId="475"/>
    <cellStyle name="2_Chi tieu 5 nam_Danh muc cong trinh trong diem (25.5.12)" xfId="476"/>
    <cellStyle name="2_Chi tieu 5 nam_Danh muc cong trinh trong diem (25.9.11)" xfId="477"/>
    <cellStyle name="2_Chi tieu 5 nam_Danh muc cong trinh trong diem (31.8.11)" xfId="478"/>
    <cellStyle name="2_Chi tieu 5 nam_pvhung.skhdt 20117113152041 Danh muc cong trinh trong diem" xfId="479"/>
    <cellStyle name="2_Chi tieu 5 nam_Worksheet in C: Users Administrator AppData Roaming eOffice TMP12345S BC cong trinh trong diem 2011-2015 den thang 8-2012" xfId="480"/>
    <cellStyle name="2_Danh muc cong trinh trong diem (04.5.12) (1)" xfId="481"/>
    <cellStyle name="2_Danh muc cong trinh trong diem (15.8.11)" xfId="482"/>
    <cellStyle name="2_Danh muc cong trinh trong diem (25.5.12)" xfId="483"/>
    <cellStyle name="2_Danh muc cong trinh trong diem (25.9.11)" xfId="484"/>
    <cellStyle name="2_Danh muc cong trinh trong diem (31.8.11)" xfId="485"/>
    <cellStyle name="2_DK bo tri lai (chinh thuc)" xfId="486"/>
    <cellStyle name="2_Ke hoach 2012" xfId="487"/>
    <cellStyle name="2_KH 2013_KKT_Phuluc(sửa lần cuối)" xfId="488"/>
    <cellStyle name="2_KTXH (02)" xfId="489"/>
    <cellStyle name="2_NTHOC" xfId="490"/>
    <cellStyle name="2_NTHOC 2" xfId="491"/>
    <cellStyle name="2_NTHOC_1 Bieu 6 thang nam 2011" xfId="492"/>
    <cellStyle name="2_NTHOC_1 Bieu 6 thang nam 2011_KH 2013_KKT_Phuluc(sửa lần cuối)" xfId="493"/>
    <cellStyle name="2_NTHOC_Bao cao tinh hinh thuc hien KH 2009 den 31-01-10" xfId="494"/>
    <cellStyle name="2_NTHOC_Bao cao tinh hinh thuc hien KH 2009 den 31-01-10_KH 2013_KKT_Phuluc(sửa lần cuối)" xfId="495"/>
    <cellStyle name="2_NTHOC_BC cong trinh trong diem" xfId="496"/>
    <cellStyle name="2_NTHOC_BC cong trinh trong diem_Bieu 6 thang nam 2012 (binh)" xfId="497"/>
    <cellStyle name="2_NTHOC_BC cong trinh trong diem_KH 2013_KKT_Phuluc(sửa lần cuối)" xfId="498"/>
    <cellStyle name="2_NTHOC_Bieu 01 UB(hung)" xfId="499"/>
    <cellStyle name="2_NTHOC_Bieu chi tieu NQ-HDNDT" xfId="500"/>
    <cellStyle name="2_NTHOC_Bieu mau KH 2013 (dia phuong)" xfId="501"/>
    <cellStyle name="2_NTHOC_Chi tieu 5 nam" xfId="502"/>
    <cellStyle name="2_NTHOC_Chi tieu 5 nam_BC cong trinh trong diem" xfId="503"/>
    <cellStyle name="2_NTHOC_Chi tieu 5 nam_BC cong trinh trong diem_Bieu 6 thang nam 2012 (binh)" xfId="504"/>
    <cellStyle name="2_NTHOC_Chi tieu 5 nam_Danh muc cong trinh trong diem (04.5.12) (1)" xfId="505"/>
    <cellStyle name="2_NTHOC_Chi tieu 5 nam_Danh muc cong trinh trong diem (15.8.11)" xfId="506"/>
    <cellStyle name="2_NTHOC_Chi tieu 5 nam_Danh muc cong trinh trong diem (25.5.12)" xfId="507"/>
    <cellStyle name="2_NTHOC_Chi tieu 5 nam_Danh muc cong trinh trong diem (25.9.11)" xfId="508"/>
    <cellStyle name="2_NTHOC_Chi tieu 5 nam_Danh muc cong trinh trong diem (31.8.11)" xfId="509"/>
    <cellStyle name="2_NTHOC_Chi tieu 5 nam_pvhung.skhdt 20117113152041 Danh muc cong trinh trong diem" xfId="510"/>
    <cellStyle name="2_NTHOC_Chi tieu 5 nam_Worksheet in C: Users Administrator AppData Roaming eOffice TMP12345S BC cong trinh trong diem 2011-2015 den thang 8-2012" xfId="511"/>
    <cellStyle name="2_NTHOC_Danh muc cong trinh trong diem (04.5.12) (1)" xfId="512"/>
    <cellStyle name="2_NTHOC_Danh muc cong trinh trong diem (15.8.11)" xfId="513"/>
    <cellStyle name="2_NTHOC_Danh muc cong trinh trong diem (25.5.12)" xfId="514"/>
    <cellStyle name="2_NTHOC_Danh muc cong trinh trong diem (25.9.11)" xfId="515"/>
    <cellStyle name="2_NTHOC_Danh muc cong trinh trong diem (31.8.11)" xfId="516"/>
    <cellStyle name="2_NTHOC_DK bo tri lai (chinh thuc)" xfId="517"/>
    <cellStyle name="2_NTHOC_Ke hoach 2012" xfId="518"/>
    <cellStyle name="2_NTHOC_KH 2013_KKT_Phuluc(sửa lần cuối)" xfId="519"/>
    <cellStyle name="2_NTHOC_KTXH (02)" xfId="520"/>
    <cellStyle name="2_NTHOC_phu luc 6 thang gui bo" xfId="521"/>
    <cellStyle name="2_NTHOC_Phu luc BC KTXH" xfId="522"/>
    <cellStyle name="2_NTHOC_pvhung.skhdt 20117113152041 Danh muc cong trinh trong diem" xfId="523"/>
    <cellStyle name="2_NTHOC_pvhung.skhdt 20117113152041 Danh muc cong trinh trong diem_KH 2013_KKT_Phuluc(sửa lần cuối)" xfId="524"/>
    <cellStyle name="2_NTHOC_Ra soat KH 2009 (chinh thuc o nha)" xfId="525"/>
    <cellStyle name="2_NTHOC_Tong hop so lieu" xfId="526"/>
    <cellStyle name="2_NTHOC_Tong hop so lieu_BC cong trinh trong diem" xfId="527"/>
    <cellStyle name="2_NTHOC_Tong hop so lieu_BC cong trinh trong diem_Bieu 6 thang nam 2012 (binh)" xfId="528"/>
    <cellStyle name="2_NTHOC_Tong hop so lieu_Danh muc cong trinh trong diem (04.5.12) (1)" xfId="529"/>
    <cellStyle name="2_NTHOC_Tong hop so lieu_Danh muc cong trinh trong diem (15.8.11)" xfId="530"/>
    <cellStyle name="2_NTHOC_Tong hop so lieu_Danh muc cong trinh trong diem (25.5.12)" xfId="531"/>
    <cellStyle name="2_NTHOC_Tong hop so lieu_Danh muc cong trinh trong diem (25.9.11)" xfId="532"/>
    <cellStyle name="2_NTHOC_Tong hop so lieu_Danh muc cong trinh trong diem (31.8.11)" xfId="533"/>
    <cellStyle name="2_NTHOC_Tong hop so lieu_pvhung.skhdt 20117113152041 Danh muc cong trinh trong diem" xfId="534"/>
    <cellStyle name="2_NTHOC_Tong hop so lieu_Worksheet in C: Users Administrator AppData Roaming eOffice TMP12345S BC cong trinh trong diem 2011-2015 den thang 8-2012" xfId="535"/>
    <cellStyle name="2_NTHOC_Tong hop theo doi von TPCP" xfId="536"/>
    <cellStyle name="2_NTHOC_Tong hop theo doi von TPCP (BC)" xfId="537"/>
    <cellStyle name="2_NTHOC_Worksheet in C: Users Administrator AppData Roaming eOffice TMP12345S BC cong trinh trong diem 2011-2015 den thang 8-2012" xfId="538"/>
    <cellStyle name="2_phu luc 6 thang gui bo" xfId="539"/>
    <cellStyle name="2_Phu luc BC KTXH" xfId="540"/>
    <cellStyle name="2_pvhung.skhdt 20117113152041 Danh muc cong trinh trong diem" xfId="541"/>
    <cellStyle name="2_pvhung.skhdt 20117113152041 Danh muc cong trinh trong diem_KH 2013_KKT_Phuluc(sửa lần cuối)" xfId="542"/>
    <cellStyle name="2_Ra soat KH 2008 (chinh thuc)" xfId="543"/>
    <cellStyle name="2_Ra soat KH 2009 (chinh thuc o nha)" xfId="544"/>
    <cellStyle name="2_Tong hop so lieu" xfId="545"/>
    <cellStyle name="2_Tong hop so lieu_BC cong trinh trong diem" xfId="546"/>
    <cellStyle name="2_Tong hop so lieu_BC cong trinh trong diem_Bieu 6 thang nam 2012 (binh)" xfId="547"/>
    <cellStyle name="2_Tong hop so lieu_Danh muc cong trinh trong diem (04.5.12) (1)" xfId="548"/>
    <cellStyle name="2_Tong hop so lieu_Danh muc cong trinh trong diem (15.8.11)" xfId="549"/>
    <cellStyle name="2_Tong hop so lieu_Danh muc cong trinh trong diem (25.5.12)" xfId="550"/>
    <cellStyle name="2_Tong hop so lieu_Danh muc cong trinh trong diem (25.9.11)" xfId="551"/>
    <cellStyle name="2_Tong hop so lieu_Danh muc cong trinh trong diem (31.8.11)" xfId="552"/>
    <cellStyle name="2_Tong hop so lieu_pvhung.skhdt 20117113152041 Danh muc cong trinh trong diem" xfId="553"/>
    <cellStyle name="2_Tong hop so lieu_Worksheet in C: Users Administrator AppData Roaming eOffice TMP12345S BC cong trinh trong diem 2011-2015 den thang 8-2012" xfId="554"/>
    <cellStyle name="2_Tong hop theo doi von TPCP" xfId="555"/>
    <cellStyle name="2_Tong hop theo doi von TPCP (BC)" xfId="556"/>
    <cellStyle name="2_Worksheet in C: Users Administrator AppData Roaming eOffice TMP12345S BC cong trinh trong diem 2011-2015 den thang 8-2012" xfId="557"/>
    <cellStyle name="20% - Accent1" xfId="558"/>
    <cellStyle name="20% - Accent1 2" xfId="559"/>
    <cellStyle name="20% - Accent2" xfId="560"/>
    <cellStyle name="20% - Accent2 2" xfId="561"/>
    <cellStyle name="20% - Accent3" xfId="562"/>
    <cellStyle name="20% - Accent3 2" xfId="563"/>
    <cellStyle name="20% - Accent4" xfId="564"/>
    <cellStyle name="20% - Accent4 2" xfId="565"/>
    <cellStyle name="20% - Accent5" xfId="566"/>
    <cellStyle name="20% - Accent5 2" xfId="567"/>
    <cellStyle name="20% - Accent6" xfId="568"/>
    <cellStyle name="20% - Accent6 2" xfId="569"/>
    <cellStyle name="3" xfId="570"/>
    <cellStyle name="3_Bao cao tinh hinh thuc hien KH 2009 den 31-01-10" xfId="571"/>
    <cellStyle name="4" xfId="572"/>
    <cellStyle name="40% - Accent1" xfId="573"/>
    <cellStyle name="40% - Accent1 2" xfId="574"/>
    <cellStyle name="40% - Accent2" xfId="575"/>
    <cellStyle name="40% - Accent2 2" xfId="576"/>
    <cellStyle name="40% - Accent3" xfId="577"/>
    <cellStyle name="40% - Accent3 2" xfId="578"/>
    <cellStyle name="40% - Accent4" xfId="579"/>
    <cellStyle name="40% - Accent4 2" xfId="580"/>
    <cellStyle name="40% - Accent5" xfId="581"/>
    <cellStyle name="40% - Accent5 2" xfId="582"/>
    <cellStyle name="40% - Accent6" xfId="583"/>
    <cellStyle name="40% - Accent6 2" xfId="584"/>
    <cellStyle name="52" xfId="585"/>
    <cellStyle name="60% - Accent1" xfId="586"/>
    <cellStyle name="60% - Accent1 2" xfId="587"/>
    <cellStyle name="60% - Accent2" xfId="588"/>
    <cellStyle name="60% - Accent2 2" xfId="589"/>
    <cellStyle name="60% - Accent3" xfId="590"/>
    <cellStyle name="60% - Accent3 2" xfId="591"/>
    <cellStyle name="60% - Accent4" xfId="592"/>
    <cellStyle name="60% - Accent4 2" xfId="593"/>
    <cellStyle name="60% - Accent5" xfId="594"/>
    <cellStyle name="60% - Accent5 2" xfId="595"/>
    <cellStyle name="60% - Accent6" xfId="596"/>
    <cellStyle name="60% - Accent6 2" xfId="597"/>
    <cellStyle name="Accent1" xfId="598"/>
    <cellStyle name="Accent1 2" xfId="599"/>
    <cellStyle name="Accent2" xfId="600"/>
    <cellStyle name="Accent2 2" xfId="601"/>
    <cellStyle name="Accent3" xfId="602"/>
    <cellStyle name="Accent3 2" xfId="603"/>
    <cellStyle name="Accent4" xfId="604"/>
    <cellStyle name="Accent4 2" xfId="605"/>
    <cellStyle name="Accent5" xfId="606"/>
    <cellStyle name="Accent5 2" xfId="607"/>
    <cellStyle name="Accent6" xfId="608"/>
    <cellStyle name="Accent6 2" xfId="609"/>
    <cellStyle name="ÅëÈ­ [0]_¿ì¹°Åë" xfId="610"/>
    <cellStyle name="AeE­ [0]_INQUIRY ¿?¾÷AßAø " xfId="611"/>
    <cellStyle name="ÅëÈ­_¿ì¹°Åë" xfId="612"/>
    <cellStyle name="AeE­_INQUIRY ¿?¾÷AßAø " xfId="613"/>
    <cellStyle name="ÄÞ¸¶ [0]_¿ì¹°Åë" xfId="614"/>
    <cellStyle name="AÞ¸¶ [0]_INQUIRY ¿?¾÷AßAø " xfId="615"/>
    <cellStyle name="ÄÞ¸¶_¿ì¹°Åë" xfId="616"/>
    <cellStyle name="AÞ¸¶_INQUIRY ¿?¾÷AßAø " xfId="617"/>
    <cellStyle name="AutoFormat-Optionen" xfId="618"/>
    <cellStyle name="AutoFormat-Optionen 10" xfId="619"/>
    <cellStyle name="AutoFormat-Optionen 16" xfId="620"/>
    <cellStyle name="AutoFormat-Optionen 2" xfId="621"/>
    <cellStyle name="AutoFormat-Optionen 3" xfId="622"/>
    <cellStyle name="AutoFormat-Optionen 6" xfId="623"/>
    <cellStyle name="AutoFormat-Optionen 7" xfId="624"/>
    <cellStyle name="AutoFormat-Optionen 8" xfId="625"/>
    <cellStyle name="AutoFormat-Optionen_B9-CTMTQG" xfId="626"/>
    <cellStyle name="Bad" xfId="627"/>
    <cellStyle name="Bad 2" xfId="628"/>
    <cellStyle name="Bình Thường_Cat phay" xfId="629"/>
    <cellStyle name="C?AØ_¿?¾÷CoE² " xfId="630"/>
    <cellStyle name="Ç¥ÁØ_´çÃÊ±¸ÀÔ»ý»ê" xfId="631"/>
    <cellStyle name="C￥AØ_¿μ¾÷CoE² " xfId="632"/>
    <cellStyle name="Calc Currency (0)" xfId="633"/>
    <cellStyle name="Calc Currency (0) 2" xfId="634"/>
    <cellStyle name="Calc Currency (2)" xfId="635"/>
    <cellStyle name="Calc Percent (0)" xfId="636"/>
    <cellStyle name="Calc Percent (1)" xfId="637"/>
    <cellStyle name="Calc Percent (2)" xfId="638"/>
    <cellStyle name="Calc Units (0)" xfId="639"/>
    <cellStyle name="Calc Units (1)" xfId="640"/>
    <cellStyle name="Calc Units (2)" xfId="641"/>
    <cellStyle name="Calculation" xfId="642"/>
    <cellStyle name="Calculation 2" xfId="643"/>
    <cellStyle name="category" xfId="644"/>
    <cellStyle name="category 2" xfId="645"/>
    <cellStyle name="Check Cell" xfId="646"/>
    <cellStyle name="Check Cell 2" xfId="647"/>
    <cellStyle name="CHUONG" xfId="648"/>
    <cellStyle name="Comma" xfId="649"/>
    <cellStyle name="Comma [0]" xfId="650"/>
    <cellStyle name="Comma [0] 2" xfId="651"/>
    <cellStyle name="Comma [0] 2 2" xfId="652"/>
    <cellStyle name="Comma [0] 2 2 2" xfId="653"/>
    <cellStyle name="Comma [0] 2 3" xfId="654"/>
    <cellStyle name="Comma [0] 2_Bieu chi tieu NQ-HDNDT" xfId="655"/>
    <cellStyle name="Comma [0] 3" xfId="656"/>
    <cellStyle name="Comma [0] 3 2" xfId="657"/>
    <cellStyle name="Comma [0] 4" xfId="658"/>
    <cellStyle name="Comma [0] 4 2" xfId="659"/>
    <cellStyle name="Comma [0] 5" xfId="660"/>
    <cellStyle name="Comma [0] 6" xfId="661"/>
    <cellStyle name="Comma [00]" xfId="662"/>
    <cellStyle name="Comma 10" xfId="663"/>
    <cellStyle name="Comma 10 2" xfId="664"/>
    <cellStyle name="Comma 10 3" xfId="665"/>
    <cellStyle name="Comma 10 4" xfId="666"/>
    <cellStyle name="Comma 11" xfId="667"/>
    <cellStyle name="Comma 12" xfId="668"/>
    <cellStyle name="Comma 13" xfId="669"/>
    <cellStyle name="Comma 14" xfId="670"/>
    <cellStyle name="Comma 15" xfId="671"/>
    <cellStyle name="Comma 16" xfId="672"/>
    <cellStyle name="Comma 17" xfId="673"/>
    <cellStyle name="Comma 18" xfId="674"/>
    <cellStyle name="Comma 19" xfId="675"/>
    <cellStyle name="Comma 2" xfId="676"/>
    <cellStyle name="Comma 2 2" xfId="677"/>
    <cellStyle name="Comma 2 3" xfId="678"/>
    <cellStyle name="Comma 2 4" xfId="679"/>
    <cellStyle name="Comma 2 4 2" xfId="680"/>
    <cellStyle name="Comma 2 5" xfId="681"/>
    <cellStyle name="Comma 2 6" xfId="682"/>
    <cellStyle name="Comma 2 7" xfId="683"/>
    <cellStyle name="Comma 2_B9-CTMTQG" xfId="684"/>
    <cellStyle name="Comma 20" xfId="685"/>
    <cellStyle name="Comma 21" xfId="686"/>
    <cellStyle name="Comma 22" xfId="687"/>
    <cellStyle name="Comma 22 3" xfId="688"/>
    <cellStyle name="Comma 22 3 2" xfId="689"/>
    <cellStyle name="Comma 23" xfId="690"/>
    <cellStyle name="Comma 24" xfId="691"/>
    <cellStyle name="Comma 25" xfId="692"/>
    <cellStyle name="Comma 26" xfId="693"/>
    <cellStyle name="Comma 27" xfId="694"/>
    <cellStyle name="Comma 3" xfId="695"/>
    <cellStyle name="Comma 3 2" xfId="696"/>
    <cellStyle name="Comma 3 3" xfId="697"/>
    <cellStyle name="Comma 3_B9-CTMTQG" xfId="698"/>
    <cellStyle name="Comma 4" xfId="699"/>
    <cellStyle name="Comma 4 2" xfId="700"/>
    <cellStyle name="Comma 5" xfId="701"/>
    <cellStyle name="Comma 5 2" xfId="702"/>
    <cellStyle name="Comma 6" xfId="703"/>
    <cellStyle name="Comma 6 2" xfId="704"/>
    <cellStyle name="Comma 6 2 2" xfId="705"/>
    <cellStyle name="Comma 6 3" xfId="706"/>
    <cellStyle name="Comma 6 3 2" xfId="707"/>
    <cellStyle name="Comma 6 4" xfId="708"/>
    <cellStyle name="Comma 7" xfId="709"/>
    <cellStyle name="Comma 7 2" xfId="710"/>
    <cellStyle name="Comma 7 3" xfId="711"/>
    <cellStyle name="Comma 8" xfId="712"/>
    <cellStyle name="Comma 8 2" xfId="713"/>
    <cellStyle name="Comma 8 3" xfId="714"/>
    <cellStyle name="Comma 9" xfId="715"/>
    <cellStyle name="Comma 9 2" xfId="716"/>
    <cellStyle name="comma zerodec" xfId="717"/>
    <cellStyle name="comma zerodec 2" xfId="718"/>
    <cellStyle name="comma zerodec 2 2" xfId="719"/>
    <cellStyle name="Comma0" xfId="720"/>
    <cellStyle name="Currency" xfId="721"/>
    <cellStyle name="Currency [0]" xfId="722"/>
    <cellStyle name="Currency [00]" xfId="723"/>
    <cellStyle name="Currency0" xfId="724"/>
    <cellStyle name="Currency1" xfId="725"/>
    <cellStyle name="Currency1 2" xfId="726"/>
    <cellStyle name="Currency1 2 2" xfId="727"/>
    <cellStyle name="Date" xfId="728"/>
    <cellStyle name="Date Short" xfId="729"/>
    <cellStyle name="Date_1 Bieu 6 thang nam 2011" xfId="730"/>
    <cellStyle name="Decimal" xfId="731"/>
    <cellStyle name="DELTA" xfId="732"/>
    <cellStyle name="Dezimal [0]_68574_Materialbedarfsliste" xfId="733"/>
    <cellStyle name="Dezimal_68574_Materialbedarfsliste" xfId="734"/>
    <cellStyle name="Dollar (zero dec)" xfId="735"/>
    <cellStyle name="Dollar (zero dec) 2" xfId="736"/>
    <cellStyle name="Dollar (zero dec) 2 2" xfId="737"/>
    <cellStyle name="Enter Currency (0)" xfId="738"/>
    <cellStyle name="Enter Currency (2)" xfId="739"/>
    <cellStyle name="Enter Units (0)" xfId="740"/>
    <cellStyle name="Enter Units (1)" xfId="741"/>
    <cellStyle name="Enter Units (2)" xfId="742"/>
    <cellStyle name="Euro" xfId="743"/>
    <cellStyle name="Explanatory Text" xfId="744"/>
    <cellStyle name="Explanatory Text 2" xfId="745"/>
    <cellStyle name="Fixed" xfId="746"/>
    <cellStyle name="Followed Hyperlink" xfId="747"/>
    <cellStyle name="Good" xfId="748"/>
    <cellStyle name="Good 2" xfId="749"/>
    <cellStyle name="Grey" xfId="750"/>
    <cellStyle name="Grey 2" xfId="751"/>
    <cellStyle name="ha" xfId="752"/>
    <cellStyle name="Header" xfId="753"/>
    <cellStyle name="Header1" xfId="754"/>
    <cellStyle name="Header1 2" xfId="755"/>
    <cellStyle name="Header2" xfId="756"/>
    <cellStyle name="Header2 2" xfId="757"/>
    <cellStyle name="Heading 1" xfId="758"/>
    <cellStyle name="Heading 1 2" xfId="759"/>
    <cellStyle name="Heading 2" xfId="760"/>
    <cellStyle name="Heading 2 2" xfId="761"/>
    <cellStyle name="Heading 3" xfId="762"/>
    <cellStyle name="Heading 3 2" xfId="763"/>
    <cellStyle name="Heading 4" xfId="764"/>
    <cellStyle name="Heading 4 2" xfId="765"/>
    <cellStyle name="HEADING1" xfId="766"/>
    <cellStyle name="HEADING1 2" xfId="767"/>
    <cellStyle name="HEADING1 2 2" xfId="768"/>
    <cellStyle name="HEADING2" xfId="769"/>
    <cellStyle name="HEADING2 2" xfId="770"/>
    <cellStyle name="HEADING2 2 2" xfId="771"/>
    <cellStyle name="headoption" xfId="772"/>
    <cellStyle name="Hoa-Scholl" xfId="773"/>
    <cellStyle name="Hyperlink" xfId="774"/>
    <cellStyle name="Input" xfId="775"/>
    <cellStyle name="Input [yellow]" xfId="776"/>
    <cellStyle name="Input [yellow] 2" xfId="777"/>
    <cellStyle name="Input 2" xfId="778"/>
    <cellStyle name="Ledger 17 x 11 in" xfId="779"/>
    <cellStyle name="Line" xfId="780"/>
    <cellStyle name="Link Currency (0)" xfId="781"/>
    <cellStyle name="Link Currency (2)" xfId="782"/>
    <cellStyle name="Link Units (0)" xfId="783"/>
    <cellStyle name="Link Units (1)" xfId="784"/>
    <cellStyle name="Link Units (2)" xfId="785"/>
    <cellStyle name="Linked Cell" xfId="786"/>
    <cellStyle name="Linked Cell 2" xfId="787"/>
    <cellStyle name="Loai CBDT" xfId="788"/>
    <cellStyle name="Loai CT" xfId="789"/>
    <cellStyle name="Loai GD" xfId="790"/>
    <cellStyle name="Millares [0]_Well Timing" xfId="791"/>
    <cellStyle name="Millares_Well Timing" xfId="792"/>
    <cellStyle name="Model" xfId="793"/>
    <cellStyle name="Model 2" xfId="794"/>
    <cellStyle name="moi" xfId="795"/>
    <cellStyle name="moi 2" xfId="796"/>
    <cellStyle name="Moneda [0]_Well Timing" xfId="797"/>
    <cellStyle name="Moneda_Well Timing" xfId="798"/>
    <cellStyle name="Monétaire [0]_TARIFFS DB" xfId="799"/>
    <cellStyle name="Monétaire_TARIFFS DB" xfId="800"/>
    <cellStyle name="n" xfId="801"/>
    <cellStyle name="n 2" xfId="802"/>
    <cellStyle name="n_1 Bieu 6 thang nam 2011" xfId="803"/>
    <cellStyle name="n_17 bieu (hung cap nhap)" xfId="804"/>
    <cellStyle name="n_Bao cao doan cong tac cua Bo thang 4-2010" xfId="805"/>
    <cellStyle name="n_Bao cao tinh hinh thuc hien KH 2009 den 31-01-10" xfId="806"/>
    <cellStyle name="n_Bieu 01 UB(hung)" xfId="807"/>
    <cellStyle name="n_Bieu chi tieu NQ-HDNDT" xfId="808"/>
    <cellStyle name="n_Bieu mau ke hoach 2013" xfId="809"/>
    <cellStyle name="n_Bieu mau KH 2013 (dia phuong)" xfId="810"/>
    <cellStyle name="n_Book1" xfId="811"/>
    <cellStyle name="n_Book1_Bieu du thao QD von ho tro co MT" xfId="812"/>
    <cellStyle name="n_Book1_Bieu du thao QD von ho tro co MT 3" xfId="813"/>
    <cellStyle name="n_Chi tieu 5 nam" xfId="814"/>
    <cellStyle name="n_Ke hoach 2010 (theo doi)" xfId="815"/>
    <cellStyle name="n_Ke hoach 2012" xfId="816"/>
    <cellStyle name="n_KH 2013_KKT_Phuluc(sửa lần cuối)" xfId="817"/>
    <cellStyle name="n_KTXH (02)" xfId="818"/>
    <cellStyle name="n_phu luc 6 thang gui bo" xfId="819"/>
    <cellStyle name="n_Phu luc BC KTXH" xfId="820"/>
    <cellStyle name="n_Tong hop so lieu" xfId="821"/>
    <cellStyle name="n_Tong hop theo doi von TPCP (BC)" xfId="822"/>
    <cellStyle name="Neutral" xfId="823"/>
    <cellStyle name="Neutral 2" xfId="824"/>
    <cellStyle name="New Times Roman" xfId="825"/>
    <cellStyle name="New Times Roman 2" xfId="826"/>
    <cellStyle name="New Times Roman 2 2" xfId="827"/>
    <cellStyle name="no dec" xfId="828"/>
    <cellStyle name="no dec 2" xfId="829"/>
    <cellStyle name="no dec 2 2" xfId="830"/>
    <cellStyle name="ÑONVÒ" xfId="831"/>
    <cellStyle name="Normal - Style1" xfId="832"/>
    <cellStyle name="Normal - Style1 2" xfId="833"/>
    <cellStyle name="Normal - Style1 3" xfId="834"/>
    <cellStyle name="Normal - Style1 3 2" xfId="835"/>
    <cellStyle name="Normal - Style1 4" xfId="836"/>
    <cellStyle name="Normal - Style1_Phu luc BC KTXH" xfId="837"/>
    <cellStyle name="Normal - 유형1" xfId="838"/>
    <cellStyle name="Normal 10" xfId="839"/>
    <cellStyle name="Normal 10 2" xfId="840"/>
    <cellStyle name="Normal 10 3" xfId="841"/>
    <cellStyle name="Normal 10 4" xfId="842"/>
    <cellStyle name="Normal 11" xfId="843"/>
    <cellStyle name="Normal 11 2" xfId="844"/>
    <cellStyle name="Normal 12" xfId="845"/>
    <cellStyle name="Normal 12 2" xfId="846"/>
    <cellStyle name="Normal 12 3" xfId="847"/>
    <cellStyle name="Normal 13" xfId="848"/>
    <cellStyle name="Normal 13 2" xfId="849"/>
    <cellStyle name="Normal 13 3" xfId="850"/>
    <cellStyle name="Normal 14" xfId="851"/>
    <cellStyle name="Normal 15" xfId="852"/>
    <cellStyle name="Normal 16" xfId="853"/>
    <cellStyle name="Normal 16 2" xfId="854"/>
    <cellStyle name="Normal 17" xfId="855"/>
    <cellStyle name="Normal 17 2" xfId="856"/>
    <cellStyle name="Normal 18" xfId="857"/>
    <cellStyle name="Normal 19" xfId="858"/>
    <cellStyle name="Normal 2" xfId="859"/>
    <cellStyle name="Normal 2 2" xfId="860"/>
    <cellStyle name="Normal 2 2 2" xfId="861"/>
    <cellStyle name="Normal 2 2 2 2" xfId="862"/>
    <cellStyle name="Normal 2 2 2 2 2" xfId="863"/>
    <cellStyle name="Normal 2 2 2 3" xfId="864"/>
    <cellStyle name="Normal 2 2 2_Bieu cap nhat so lieu chinh thuc nam 2011" xfId="865"/>
    <cellStyle name="Normal 2 2_Bieu cap nhat so lieu chinh thuc nam 2011" xfId="866"/>
    <cellStyle name="Normal 2 3" xfId="867"/>
    <cellStyle name="Normal 2 3 2" xfId="868"/>
    <cellStyle name="Normal 2 4" xfId="869"/>
    <cellStyle name="Normal 2 4 2" xfId="870"/>
    <cellStyle name="Normal 2 5" xfId="871"/>
    <cellStyle name="Normal 2 5 2" xfId="872"/>
    <cellStyle name="Normal 2 5 3" xfId="873"/>
    <cellStyle name="Normal 2 5 4" xfId="874"/>
    <cellStyle name="Normal 2 5_FILE CHI TIEU HIEN VAT HOAN CHINH NGAY 04-12-2014" xfId="875"/>
    <cellStyle name="Normal 2 6" xfId="876"/>
    <cellStyle name="Normal 2 6 2" xfId="877"/>
    <cellStyle name="Normal 2 7" xfId="878"/>
    <cellStyle name="Normal 2 8" xfId="879"/>
    <cellStyle name="Normal 2 9" xfId="880"/>
    <cellStyle name="Normal 2_1 Bieu 6 thang nam 2011" xfId="881"/>
    <cellStyle name="Normal 20" xfId="882"/>
    <cellStyle name="Normal 21" xfId="883"/>
    <cellStyle name="Normal 22" xfId="884"/>
    <cellStyle name="Normal 23" xfId="885"/>
    <cellStyle name="Normal 24" xfId="886"/>
    <cellStyle name="Normal 25" xfId="887"/>
    <cellStyle name="Normal 26" xfId="888"/>
    <cellStyle name="Normal 27" xfId="889"/>
    <cellStyle name="Normal 28" xfId="890"/>
    <cellStyle name="Normal 3" xfId="891"/>
    <cellStyle name="Normal 3 2" xfId="892"/>
    <cellStyle name="Normal 3 3" xfId="893"/>
    <cellStyle name="Normal 3 4" xfId="894"/>
    <cellStyle name="Normal 3 4 2" xfId="895"/>
    <cellStyle name="Normal 3 5" xfId="896"/>
    <cellStyle name="Normal 3_1 Bieu 6 thang nam 2011" xfId="897"/>
    <cellStyle name="Normal 3_17 bieu (hung cap nhap)" xfId="898"/>
    <cellStyle name="Normal 4" xfId="899"/>
    <cellStyle name="Normal 4 2" xfId="900"/>
    <cellStyle name="Normal 4 3" xfId="901"/>
    <cellStyle name="Normal 4 4" xfId="902"/>
    <cellStyle name="Normal 4_BC 6 thang_Phu Luc" xfId="903"/>
    <cellStyle name="Normal 5" xfId="904"/>
    <cellStyle name="Normal 5 2" xfId="905"/>
    <cellStyle name="Normal 5 3" xfId="906"/>
    <cellStyle name="Normal 5_B9-CTMTQG" xfId="907"/>
    <cellStyle name="Normal 6" xfId="908"/>
    <cellStyle name="Normal 6 2" xfId="909"/>
    <cellStyle name="Normal 6 3" xfId="910"/>
    <cellStyle name="Normal 6 4" xfId="911"/>
    <cellStyle name="Normal 6_BC 6 thang_Phu Luc" xfId="912"/>
    <cellStyle name="Normal 7" xfId="913"/>
    <cellStyle name="Normal 8" xfId="914"/>
    <cellStyle name="Normal 9" xfId="915"/>
    <cellStyle name="Normal_bieu mau 2012 (cap nhap)" xfId="916"/>
    <cellStyle name="Normal_bieu mau KH2008" xfId="917"/>
    <cellStyle name="Normal_Cap chung nhan dau tu (thang 1 den thang 4-2012)" xfId="918"/>
    <cellStyle name="Normal_CT chu yeu 6 thang 2011 (BC tinh)" xfId="919"/>
    <cellStyle name="Normal_CT chu yeu 6 thang 2011 (BC tinh) 2" xfId="920"/>
    <cellStyle name="Normal1" xfId="921"/>
    <cellStyle name="Note" xfId="922"/>
    <cellStyle name="Note 2" xfId="923"/>
    <cellStyle name="Note 3" xfId="924"/>
    <cellStyle name="Œ…‹æØ‚è [0.00]_ÆÂ¹²" xfId="925"/>
    <cellStyle name="oft Excel]&#13;&#10;Comment=open=/f ‚ðw’è‚·‚é‚ÆAƒ†[ƒU[’è‹`ŠÖ”‚ðŠÖ”“\‚è•t‚¯‚Ìˆê——‚É“o˜^‚·‚é‚±‚Æ‚ª‚Å‚«‚Ü‚·B&#13;&#10;Maximized" xfId="926"/>
    <cellStyle name="omma [0]_Mktg Prog" xfId="927"/>
    <cellStyle name="ormal_Sheet1_1" xfId="928"/>
    <cellStyle name="Output" xfId="929"/>
    <cellStyle name="Output 2" xfId="930"/>
    <cellStyle name="paint" xfId="931"/>
    <cellStyle name="Percent" xfId="932"/>
    <cellStyle name="Percent [0]" xfId="933"/>
    <cellStyle name="Percent [00]" xfId="934"/>
    <cellStyle name="Percent [2]" xfId="935"/>
    <cellStyle name="Percent [2] 2" xfId="936"/>
    <cellStyle name="Percent 10" xfId="937"/>
    <cellStyle name="Percent 11" xfId="938"/>
    <cellStyle name="Percent 12" xfId="939"/>
    <cellStyle name="Percent 13" xfId="940"/>
    <cellStyle name="Percent 14" xfId="941"/>
    <cellStyle name="Percent 15" xfId="942"/>
    <cellStyle name="Percent 16" xfId="943"/>
    <cellStyle name="Percent 2" xfId="944"/>
    <cellStyle name="Percent 2 2" xfId="945"/>
    <cellStyle name="Percent 2 3" xfId="946"/>
    <cellStyle name="Percent 2_Bieu chi tieu NQ-HDNDT" xfId="947"/>
    <cellStyle name="Percent 3" xfId="948"/>
    <cellStyle name="Percent 4" xfId="949"/>
    <cellStyle name="Percent 5" xfId="950"/>
    <cellStyle name="Percent 6" xfId="951"/>
    <cellStyle name="Percent 7" xfId="952"/>
    <cellStyle name="Percent 8" xfId="953"/>
    <cellStyle name="Percent 9" xfId="954"/>
    <cellStyle name="PrePop Currency (0)" xfId="955"/>
    <cellStyle name="PrePop Currency (2)" xfId="956"/>
    <cellStyle name="PrePop Units (0)" xfId="957"/>
    <cellStyle name="PrePop Units (1)" xfId="958"/>
    <cellStyle name="PrePop Units (2)" xfId="959"/>
    <cellStyle name="pricing" xfId="960"/>
    <cellStyle name="PSChar" xfId="961"/>
    <cellStyle name="PSHeading" xfId="962"/>
    <cellStyle name="subhead" xfId="963"/>
    <cellStyle name="subhead 2" xfId="964"/>
    <cellStyle name="T" xfId="965"/>
    <cellStyle name="T 2" xfId="966"/>
    <cellStyle name="T_02. BIEU NQDH XV" xfId="967"/>
    <cellStyle name="T_1 Bieu 6 thang nam 2011" xfId="968"/>
    <cellStyle name="T_1 Bieu 6 thang nam 2011_02. BIEU NQDH XV" xfId="969"/>
    <cellStyle name="T_1 Bieu 6 thang nam 2011_BIEU BAO CAO KTXH 2015, PHNV 2016 (10.2015)" xfId="970"/>
    <cellStyle name="T_1 Bieu 6 thang nam 2011_Phu luc BC KTXH" xfId="971"/>
    <cellStyle name="T_1 Bieu 6 thang nam 2011_THANH 15.10" xfId="972"/>
    <cellStyle name="T_1 Bieu 6 thang nam 2011_Worksheet in F: BAO CAO KTXH 2015 BAO CAO CUA CAC PHONG THCL DAU TU PHAT TRIEN VA CONG TRINH TRONG DIEM (2)" xfId="973"/>
    <cellStyle name="T_Bao cao tinh hinh thuc hien KH 2009 den 31-01-10" xfId="974"/>
    <cellStyle name="T_Bao cao tinh hinh thuc hien KH 2009 den 31-01-10_02. BIEU NQDH XV" xfId="975"/>
    <cellStyle name="T_Bao cao tinh hinh thuc hien KH 2009 den 31-01-10_BIEU BAO CAO KTXH 2015, PHNV 2016 (10.2015)" xfId="976"/>
    <cellStyle name="T_Bao cao tinh hinh thuc hien KH 2009 den 31-01-10_Phu luc BC KTXH" xfId="977"/>
    <cellStyle name="T_Bao cao tinh hinh thuc hien KH 2009 den 31-01-10_THANH 15.10" xfId="978"/>
    <cellStyle name="T_Bao cao tinh hinh thuc hien KH 2009 den 31-01-10_Worksheet in F: BAO CAO KTXH 2015 BAO CAO CUA CAC PHONG THCL DAU TU PHAT TRIEN VA CONG TRINH TRONG DIEM (2)" xfId="979"/>
    <cellStyle name="T_BC cong trinh trong diem" xfId="980"/>
    <cellStyle name="T_BC cong trinh trong diem_02. BIEU NQDH XV" xfId="981"/>
    <cellStyle name="T_BC cong trinh trong diem_Bieu 6 thang nam 2012 (binh)" xfId="982"/>
    <cellStyle name="T_BC cong trinh trong diem_Bieu 6 thang nam 2012 (binh)_02. BIEU NQDH XV" xfId="983"/>
    <cellStyle name="T_BC cong trinh trong diem_Bieu 6 thang nam 2012 (binh)_BIEU BAO CAO KTXH 2015, PHNV 2016 (10.2015)" xfId="984"/>
    <cellStyle name="T_BC cong trinh trong diem_Bieu 6 thang nam 2012 (binh)_Phu luc BC KTXH" xfId="985"/>
    <cellStyle name="T_BC cong trinh trong diem_Bieu 6 thang nam 2012 (binh)_THANH 15.10" xfId="986"/>
    <cellStyle name="T_BC cong trinh trong diem_Bieu 6 thang nam 2012 (binh)_Worksheet in F: BAO CAO KTXH 2015 BAO CAO CUA CAC PHONG THCL DAU TU PHAT TRIEN VA CONG TRINH TRONG DIEM (2)" xfId="987"/>
    <cellStyle name="T_BC cong trinh trong diem_BIEU BAO CAO KTXH 2015, PHNV 2016 (10.2015)" xfId="988"/>
    <cellStyle name="T_BC cong trinh trong diem_Phu luc BC KTXH" xfId="989"/>
    <cellStyle name="T_BC cong trinh trong diem_THANH 15.10" xfId="990"/>
    <cellStyle name="T_BC cong trinh trong diem_Worksheet in F: BAO CAO KTXH 2015 BAO CAO CUA CAC PHONG THCL DAU TU PHAT TRIEN VA CONG TRINH TRONG DIEM (2)" xfId="991"/>
    <cellStyle name="T_Bc_tuan_1_CKy_6_KONTUM" xfId="992"/>
    <cellStyle name="T_Bc_tuan_1_CKy_6_KONTUM_02. BIEU NQDH XV" xfId="993"/>
    <cellStyle name="T_Bc_tuan_1_CKy_6_KONTUM_Bao cao tinh hinh thuc hien KH 2009 den 31-01-10" xfId="994"/>
    <cellStyle name="T_Bc_tuan_1_CKy_6_KONTUM_Bao cao tinh hinh thuc hien KH 2009 den 31-01-10_02. BIEU NQDH XV" xfId="995"/>
    <cellStyle name="T_Bc_tuan_1_CKy_6_KONTUM_Bao cao tinh hinh thuc hien KH 2009 den 31-01-10_BIEU BAO CAO KTXH 2015, PHNV 2016 (10.2015)" xfId="996"/>
    <cellStyle name="T_Bc_tuan_1_CKy_6_KONTUM_Bao cao tinh hinh thuc hien KH 2009 den 31-01-10_Phu luc BC KTXH" xfId="997"/>
    <cellStyle name="T_Bc_tuan_1_CKy_6_KONTUM_Bao cao tinh hinh thuc hien KH 2009 den 31-01-10_THANH 15.10" xfId="998"/>
    <cellStyle name="T_Bc_tuan_1_CKy_6_KONTUM_Bao cao tinh hinh thuc hien KH 2009 den 31-01-10_Worksheet in F: BAO CAO KTXH 2015 BAO CAO CUA CAC PHONG THCL DAU TU PHAT TRIEN VA CONG TRINH TRONG DIEM (2)" xfId="999"/>
    <cellStyle name="T_Bc_tuan_1_CKy_6_KONTUM_BIEU BAO CAO KTXH 2015, PHNV 2016 (10.2015)" xfId="1000"/>
    <cellStyle name="T_Bc_tuan_1_CKy_6_KONTUM_Bieu1" xfId="1001"/>
    <cellStyle name="T_Bc_tuan_1_CKy_6_KONTUM_Bieu1_02. BIEU NQDH XV" xfId="1002"/>
    <cellStyle name="T_Bc_tuan_1_CKy_6_KONTUM_Bieu1_BIEU BAO CAO KTXH 2015, PHNV 2016 (10.2015)" xfId="1003"/>
    <cellStyle name="T_Bc_tuan_1_CKy_6_KONTUM_Bieu1_Phu luc BC KTXH" xfId="1004"/>
    <cellStyle name="T_Bc_tuan_1_CKy_6_KONTUM_Bieu1_THANH 15.10" xfId="1005"/>
    <cellStyle name="T_Bc_tuan_1_CKy_6_KONTUM_Bieu1_Worksheet in F: BAO CAO KTXH 2015 BAO CAO CUA CAC PHONG THCL DAU TU PHAT TRIEN VA CONG TRINH TRONG DIEM (2)" xfId="1006"/>
    <cellStyle name="T_Bc_tuan_1_CKy_6_KONTUM_CVLN_ _09_SKH-STC thuc hien KH 2008 keo dai_29-9-09_THE" xfId="1007"/>
    <cellStyle name="T_Bc_tuan_1_CKy_6_KONTUM_CVLN_ _09_SKH-STC thuc hien KH 2008 keo dai_29-9-09_THE_02. BIEU NQDH XV" xfId="1008"/>
    <cellStyle name="T_Bc_tuan_1_CKy_6_KONTUM_CVLN_ _09_SKH-STC thuc hien KH 2008 keo dai_29-9-09_THE_BIEU BAO CAO KTXH 2015, PHNV 2016 (10.2015)" xfId="1009"/>
    <cellStyle name="T_Bc_tuan_1_CKy_6_KONTUM_CVLN_ _09_SKH-STC thuc hien KH 2008 keo dai_29-9-09_THE_Phu luc BC KTXH" xfId="1010"/>
    <cellStyle name="T_Bc_tuan_1_CKy_6_KONTUM_CVLN_ _09_SKH-STC thuc hien KH 2008 keo dai_29-9-09_THE_THANH 15.10" xfId="1011"/>
    <cellStyle name="T_Bc_tuan_1_CKy_6_KONTUM_CVLN_ _09_SKH-STC thuc hien KH 2008 keo dai_29-9-09_THE_Worksheet in F: BAO CAO KTXH 2015 BAO CAO CUA CAC PHONG THCL DAU TU PHAT TRIEN VA CONG TRINH TRONG DIEM (2)" xfId="1012"/>
    <cellStyle name="T_Bc_tuan_1_CKy_6_KONTUM_Phu luc BC KTXH" xfId="1013"/>
    <cellStyle name="T_Bc_tuan_1_CKy_6_KONTUM_THANH 15.10" xfId="1014"/>
    <cellStyle name="T_Bc_tuan_1_CKy_6_KONTUM_Worksheet in F: BAO CAO KTXH 2015 BAO CAO CUA CAC PHONG THCL DAU TU PHAT TRIEN VA CONG TRINH TRONG DIEM (2)" xfId="1015"/>
    <cellStyle name="T_Bieu 01 UB(hung)" xfId="1016"/>
    <cellStyle name="T_Bieu 01 UB(hung)_02. BIEU NQDH XV" xfId="1017"/>
    <cellStyle name="T_Bieu 01 UB(hung)_BIEU BAO CAO KTXH 2015, PHNV 2016 (10.2015)" xfId="1018"/>
    <cellStyle name="T_Bieu 01 UB(hung)_Phu luc BC KTXH" xfId="1019"/>
    <cellStyle name="T_Bieu 01 UB(hung)_THANH 15.10" xfId="1020"/>
    <cellStyle name="T_Bieu 01 UB(hung)_Worksheet in F: BAO CAO KTXH 2015 BAO CAO CUA CAC PHONG THCL DAU TU PHAT TRIEN VA CONG TRINH TRONG DIEM (2)" xfId="1021"/>
    <cellStyle name="T_BIEU BAO CAO KTXH 2015, PHNV 2016 (10.2015)" xfId="1022"/>
    <cellStyle name="T_Bieu chi tieu NQ-HDNDT" xfId="1023"/>
    <cellStyle name="T_Bieu chi tieu NQ-HDNDT_02. BIEU NQDH XV" xfId="1024"/>
    <cellStyle name="T_Bieu chi tieu NQ-HDNDT_BIEU BAO CAO KTXH 2015, PHNV 2016 (10.2015)" xfId="1025"/>
    <cellStyle name="T_Bieu chi tieu NQ-HDNDT_Phu luc BC KTXH" xfId="1026"/>
    <cellStyle name="T_Bieu chi tieu NQ-HDNDT_THANH 15.10" xfId="1027"/>
    <cellStyle name="T_Bieu chi tieu NQ-HDNDT_Worksheet in F: BAO CAO KTXH 2015 BAO CAO CUA CAC PHONG THCL DAU TU PHAT TRIEN VA CONG TRINH TRONG DIEM (2)" xfId="1028"/>
    <cellStyle name="T_Bieu mau KH 2013 (dia phuong)" xfId="1029"/>
    <cellStyle name="T_Bieu mau KH 2013 (dia phuong)_02. BIEU NQDH XV" xfId="1030"/>
    <cellStyle name="T_Bieu mau KH 2013 (dia phuong)_BIEU BAO CAO KTXH 2015, PHNV 2016 (10.2015)" xfId="1031"/>
    <cellStyle name="T_Bieu mau KH 2013 (dia phuong)_Phu luc BC KTXH" xfId="1032"/>
    <cellStyle name="T_Bieu mau KH 2013 (dia phuong)_THANH 15.10" xfId="1033"/>
    <cellStyle name="T_Bieu mau KH 2013 (dia phuong)_Worksheet in F: BAO CAO KTXH 2015 BAO CAO CUA CAC PHONG THCL DAU TU PHAT TRIEN VA CONG TRINH TRONG DIEM (2)" xfId="1034"/>
    <cellStyle name="T_Bieu1" xfId="1035"/>
    <cellStyle name="T_Bieu1_02. BIEU NQDH XV" xfId="1036"/>
    <cellStyle name="T_Bieu1_BIEU BAO CAO KTXH 2015, PHNV 2016 (10.2015)" xfId="1037"/>
    <cellStyle name="T_Bieu1_Phu luc BC KTXH" xfId="1038"/>
    <cellStyle name="T_Bieu1_THANH 15.10" xfId="1039"/>
    <cellStyle name="T_Bieu1_Worksheet in F: BAO CAO KTXH 2015 BAO CAO CUA CAC PHONG THCL DAU TU PHAT TRIEN VA CONG TRINH TRONG DIEM (2)" xfId="1040"/>
    <cellStyle name="T_Book1" xfId="1041"/>
    <cellStyle name="T_Book1_02. BIEU NQDH XV" xfId="1042"/>
    <cellStyle name="T_Book1_Bao cao tinh hinh thuc hien KH 2009 den 31-01-10" xfId="1043"/>
    <cellStyle name="T_Book1_Bao cao tinh hinh thuc hien KH 2009 den 31-01-10_02. BIEU NQDH XV" xfId="1044"/>
    <cellStyle name="T_Book1_Bao cao tinh hinh thuc hien KH 2009 den 31-01-10_BIEU BAO CAO KTXH 2015, PHNV 2016 (10.2015)" xfId="1045"/>
    <cellStyle name="T_Book1_Bao cao tinh hinh thuc hien KH 2009 den 31-01-10_Phu luc BC KTXH" xfId="1046"/>
    <cellStyle name="T_Book1_Bao cao tinh hinh thuc hien KH 2009 den 31-01-10_THANH 15.10" xfId="1047"/>
    <cellStyle name="T_Book1_Bao cao tinh hinh thuc hien KH 2009 den 31-01-10_Worksheet in F: BAO CAO KTXH 2015 BAO CAO CUA CAC PHONG THCL DAU TU PHAT TRIEN VA CONG TRINH TRONG DIEM (2)" xfId="1048"/>
    <cellStyle name="T_Book1_BIEU BAO CAO KTXH 2015, PHNV 2016 (10.2015)" xfId="1049"/>
    <cellStyle name="T_Book1_Bieu1" xfId="1050"/>
    <cellStyle name="T_Book1_Bieu1_02. BIEU NQDH XV" xfId="1051"/>
    <cellStyle name="T_Book1_Bieu1_BIEU BAO CAO KTXH 2015, PHNV 2016 (10.2015)" xfId="1052"/>
    <cellStyle name="T_Book1_Bieu1_Phu luc BC KTXH" xfId="1053"/>
    <cellStyle name="T_Book1_Bieu1_THANH 15.10" xfId="1054"/>
    <cellStyle name="T_Book1_Bieu1_Worksheet in F: BAO CAO KTXH 2015 BAO CAO CUA CAC PHONG THCL DAU TU PHAT TRIEN VA CONG TRINH TRONG DIEM (2)" xfId="1055"/>
    <cellStyle name="T_Book1_Book1" xfId="1056"/>
    <cellStyle name="T_Book1_Book1_02. BIEU NQDH XV" xfId="1057"/>
    <cellStyle name="T_Book1_Book1_BIEU BAO CAO KTXH 2015, PHNV 2016 (10.2015)" xfId="1058"/>
    <cellStyle name="T_Book1_Book1_Phu luc BC KTXH" xfId="1059"/>
    <cellStyle name="T_Book1_Book1_THANH 15.10" xfId="1060"/>
    <cellStyle name="T_Book1_Book1_Worksheet in F: BAO CAO KTXH 2015 BAO CAO CUA CAC PHONG THCL DAU TU PHAT TRIEN VA CONG TRINH TRONG DIEM (2)" xfId="1061"/>
    <cellStyle name="T_Book1_Phu luc BC KTXH" xfId="1062"/>
    <cellStyle name="T_Book1_Ra soat KH 2008 (chinh thuc)" xfId="1063"/>
    <cellStyle name="T_Book1_Ra soat KH 2008 (chinh thuc)_02. BIEU NQDH XV" xfId="1064"/>
    <cellStyle name="T_Book1_Ra soat KH 2008 (chinh thuc)_BIEU BAO CAO KTXH 2015, PHNV 2016 (10.2015)" xfId="1065"/>
    <cellStyle name="T_Book1_Ra soat KH 2008 (chinh thuc)_Phu luc BC KTXH" xfId="1066"/>
    <cellStyle name="T_Book1_Ra soat KH 2008 (chinh thuc)_THANH 15.10" xfId="1067"/>
    <cellStyle name="T_Book1_Ra soat KH 2008 (chinh thuc)_Worksheet in F: BAO CAO KTXH 2015 BAO CAO CUA CAC PHONG THCL DAU TU PHAT TRIEN VA CONG TRINH TRONG DIEM (2)" xfId="1068"/>
    <cellStyle name="T_Book1_Ra soat KH 2009 (chinh thuc o nha)" xfId="1069"/>
    <cellStyle name="T_Book1_Ra soat KH 2009 (chinh thuc o nha)_02. BIEU NQDH XV" xfId="1070"/>
    <cellStyle name="T_Book1_Ra soat KH 2009 (chinh thuc o nha)_BIEU BAO CAO KTXH 2015, PHNV 2016 (10.2015)" xfId="1071"/>
    <cellStyle name="T_Book1_Ra soat KH 2009 (chinh thuc o nha)_Phu luc BC KTXH" xfId="1072"/>
    <cellStyle name="T_Book1_Ra soat KH 2009 (chinh thuc o nha)_THANH 15.10" xfId="1073"/>
    <cellStyle name="T_Book1_Ra soat KH 2009 (chinh thuc o nha)_Worksheet in F: BAO CAO KTXH 2015 BAO CAO CUA CAC PHONG THCL DAU TU PHAT TRIEN VA CONG TRINH TRONG DIEM (2)" xfId="1074"/>
    <cellStyle name="T_Book1_THANH 15.10" xfId="1075"/>
    <cellStyle name="T_Book1_Worksheet in F: BAO CAO KTXH 2015 BAO CAO CUA CAC PHONG THCL DAU TU PHAT TRIEN VA CONG TRINH TRONG DIEM (2)" xfId="1076"/>
    <cellStyle name="T_Chi tieu 5 nam" xfId="1077"/>
    <cellStyle name="T_Chi tieu 5 nam_02. BIEU NQDH XV" xfId="1078"/>
    <cellStyle name="T_Chi tieu 5 nam_BC cong trinh trong diem" xfId="1079"/>
    <cellStyle name="T_Chi tieu 5 nam_BC cong trinh trong diem_02. BIEU NQDH XV" xfId="1080"/>
    <cellStyle name="T_Chi tieu 5 nam_BC cong trinh trong diem_Bieu 6 thang nam 2012 (binh)" xfId="1081"/>
    <cellStyle name="T_Chi tieu 5 nam_BC cong trinh trong diem_Bieu 6 thang nam 2012 (binh)_02. BIEU NQDH XV" xfId="1082"/>
    <cellStyle name="T_Chi tieu 5 nam_BC cong trinh trong diem_Bieu 6 thang nam 2012 (binh)_BIEU BAO CAO KTXH 2015, PHNV 2016 (10.2015)" xfId="1083"/>
    <cellStyle name="T_Chi tieu 5 nam_BC cong trinh trong diem_Bieu 6 thang nam 2012 (binh)_Phu luc BC KTXH" xfId="1084"/>
    <cellStyle name="T_Chi tieu 5 nam_BC cong trinh trong diem_Bieu 6 thang nam 2012 (binh)_THANH 15.10" xfId="1085"/>
    <cellStyle name="T_Chi tieu 5 nam_BC cong trinh trong diem_Bieu 6 thang nam 2012 (binh)_Worksheet in F: BAO CAO KTXH 2015 BAO CAO CUA CAC PHONG THCL DAU TU PHAT TRIEN VA CONG TRINH TRONG DIEM (2)" xfId="1086"/>
    <cellStyle name="T_Chi tieu 5 nam_BC cong trinh trong diem_BIEU BAO CAO KTXH 2015, PHNV 2016 (10.2015)" xfId="1087"/>
    <cellStyle name="T_Chi tieu 5 nam_BC cong trinh trong diem_Phu luc BC KTXH" xfId="1088"/>
    <cellStyle name="T_Chi tieu 5 nam_BC cong trinh trong diem_THANH 15.10" xfId="1089"/>
    <cellStyle name="T_Chi tieu 5 nam_BC cong trinh trong diem_Worksheet in F: BAO CAO KTXH 2015 BAO CAO CUA CAC PHONG THCL DAU TU PHAT TRIEN VA CONG TRINH TRONG DIEM (2)" xfId="1090"/>
    <cellStyle name="T_Chi tieu 5 nam_BIEU BAO CAO KTXH 2015, PHNV 2016 (10.2015)" xfId="1091"/>
    <cellStyle name="T_Chi tieu 5 nam_Danh muc cong trinh trong diem (04.5.12) (1)" xfId="1092"/>
    <cellStyle name="T_Chi tieu 5 nam_Danh muc cong trinh trong diem (04.5.12) (1)_02. BIEU NQDH XV" xfId="1093"/>
    <cellStyle name="T_Chi tieu 5 nam_Danh muc cong trinh trong diem (04.5.12) (1)_BIEU BAO CAO KTXH 2015, PHNV 2016 (10.2015)" xfId="1094"/>
    <cellStyle name="T_Chi tieu 5 nam_Danh muc cong trinh trong diem (04.5.12) (1)_Phu luc BC KTXH" xfId="1095"/>
    <cellStyle name="T_Chi tieu 5 nam_Danh muc cong trinh trong diem (04.5.12) (1)_THANH 15.10" xfId="1096"/>
    <cellStyle name="T_Chi tieu 5 nam_Danh muc cong trinh trong diem (04.5.12) (1)_Worksheet in F: BAO CAO KTXH 2015 BAO CAO CUA CAC PHONG THCL DAU TU PHAT TRIEN VA CONG TRINH TRONG DIEM (2)" xfId="1097"/>
    <cellStyle name="T_Chi tieu 5 nam_Danh muc cong trinh trong diem (15.8.11)" xfId="1098"/>
    <cellStyle name="T_Chi tieu 5 nam_Danh muc cong trinh trong diem (15.8.11)_02. BIEU NQDH XV" xfId="1099"/>
    <cellStyle name="T_Chi tieu 5 nam_Danh muc cong trinh trong diem (15.8.11)_BIEU BAO CAO KTXH 2015, PHNV 2016 (10.2015)" xfId="1100"/>
    <cellStyle name="T_Chi tieu 5 nam_Danh muc cong trinh trong diem (15.8.11)_Phu luc BC KTXH" xfId="1101"/>
    <cellStyle name="T_Chi tieu 5 nam_Danh muc cong trinh trong diem (15.8.11)_THANH 15.10" xfId="1102"/>
    <cellStyle name="T_Chi tieu 5 nam_Danh muc cong trinh trong diem (15.8.11)_Worksheet in F: BAO CAO KTXH 2015 BAO CAO CUA CAC PHONG THCL DAU TU PHAT TRIEN VA CONG TRINH TRONG DIEM (2)" xfId="1103"/>
    <cellStyle name="T_Chi tieu 5 nam_Danh muc cong trinh trong diem (25.5.12)" xfId="1104"/>
    <cellStyle name="T_Chi tieu 5 nam_Danh muc cong trinh trong diem (25.5.12)_02. BIEU NQDH XV" xfId="1105"/>
    <cellStyle name="T_Chi tieu 5 nam_Danh muc cong trinh trong diem (25.5.12)_BIEU BAO CAO KTXH 2015, PHNV 2016 (10.2015)" xfId="1106"/>
    <cellStyle name="T_Chi tieu 5 nam_Danh muc cong trinh trong diem (25.5.12)_Phu luc BC KTXH" xfId="1107"/>
    <cellStyle name="T_Chi tieu 5 nam_Danh muc cong trinh trong diem (25.5.12)_THANH 15.10" xfId="1108"/>
    <cellStyle name="T_Chi tieu 5 nam_Danh muc cong trinh trong diem (25.5.12)_Worksheet in F: BAO CAO KTXH 2015 BAO CAO CUA CAC PHONG THCL DAU TU PHAT TRIEN VA CONG TRINH TRONG DIEM (2)" xfId="1109"/>
    <cellStyle name="T_Chi tieu 5 nam_Danh muc cong trinh trong diem (25.9.11)" xfId="1110"/>
    <cellStyle name="T_Chi tieu 5 nam_Danh muc cong trinh trong diem (25.9.11)_02. BIEU NQDH XV" xfId="1111"/>
    <cellStyle name="T_Chi tieu 5 nam_Danh muc cong trinh trong diem (25.9.11)_BIEU BAO CAO KTXH 2015, PHNV 2016 (10.2015)" xfId="1112"/>
    <cellStyle name="T_Chi tieu 5 nam_Danh muc cong trinh trong diem (25.9.11)_Phu luc BC KTXH" xfId="1113"/>
    <cellStyle name="T_Chi tieu 5 nam_Danh muc cong trinh trong diem (25.9.11)_THANH 15.10" xfId="1114"/>
    <cellStyle name="T_Chi tieu 5 nam_Danh muc cong trinh trong diem (25.9.11)_Worksheet in F: BAO CAO KTXH 2015 BAO CAO CUA CAC PHONG THCL DAU TU PHAT TRIEN VA CONG TRINH TRONG DIEM (2)" xfId="1115"/>
    <cellStyle name="T_Chi tieu 5 nam_Danh muc cong trinh trong diem (31.8.11)" xfId="1116"/>
    <cellStyle name="T_Chi tieu 5 nam_Danh muc cong trinh trong diem (31.8.11)_02. BIEU NQDH XV" xfId="1117"/>
    <cellStyle name="T_Chi tieu 5 nam_Danh muc cong trinh trong diem (31.8.11)_BIEU BAO CAO KTXH 2015, PHNV 2016 (10.2015)" xfId="1118"/>
    <cellStyle name="T_Chi tieu 5 nam_Danh muc cong trinh trong diem (31.8.11)_Phu luc BC KTXH" xfId="1119"/>
    <cellStyle name="T_Chi tieu 5 nam_Danh muc cong trinh trong diem (31.8.11)_THANH 15.10" xfId="1120"/>
    <cellStyle name="T_Chi tieu 5 nam_Danh muc cong trinh trong diem (31.8.11)_Worksheet in F: BAO CAO KTXH 2015 BAO CAO CUA CAC PHONG THCL DAU TU PHAT TRIEN VA CONG TRINH TRONG DIEM (2)" xfId="1121"/>
    <cellStyle name="T_Chi tieu 5 nam_Phu luc BC KTXH" xfId="1122"/>
    <cellStyle name="T_Chi tieu 5 nam_pvhung.skhdt 20117113152041 Danh muc cong trinh trong diem" xfId="1123"/>
    <cellStyle name="T_Chi tieu 5 nam_pvhung.skhdt 20117113152041 Danh muc cong trinh trong diem_02. BIEU NQDH XV" xfId="1124"/>
    <cellStyle name="T_Chi tieu 5 nam_pvhung.skhdt 20117113152041 Danh muc cong trinh trong diem_BIEU BAO CAO KTXH 2015, PHNV 2016 (10.2015)" xfId="1125"/>
    <cellStyle name="T_Chi tieu 5 nam_pvhung.skhdt 20117113152041 Danh muc cong trinh trong diem_Phu luc BC KTXH" xfId="1126"/>
    <cellStyle name="T_Chi tieu 5 nam_pvhung.skhdt 20117113152041 Danh muc cong trinh trong diem_THANH 15.10" xfId="1127"/>
    <cellStyle name="T_Chi tieu 5 nam_pvhung.skhdt 20117113152041 Danh muc cong trinh trong diem_Worksheet in F: BAO CAO KTXH 2015 BAO CAO CUA CAC PHONG THCL DAU TU PHAT TRIEN VA CONG TRINH TRONG DIEM (2)" xfId="1128"/>
    <cellStyle name="T_Chi tieu 5 nam_THANH 15.10" xfId="1129"/>
    <cellStyle name="T_Chi tieu 5 nam_Worksheet in C: Users Administrator AppData Roaming eOffice TMP12345S BC cong trinh trong diem 2011-2015 den thang 8-2012" xfId="1130"/>
    <cellStyle name="T_Chi tieu 5 nam_Worksheet in C: Users Administrator AppData Roaming eOffice TMP12345S BC cong trinh trong diem 2011-2015 den thang 8-2012_02. BIEU NQDH XV" xfId="1131"/>
    <cellStyle name="T_Chi tieu 5 nam_Worksheet in C: Users Administrator AppData Roaming eOffice TMP12345S BC cong trinh trong diem 2011-2015 den thang 8-2012_BIEU BAO CAO KTXH 2015, PHNV 2016 (10.2015)" xfId="1132"/>
    <cellStyle name="T_Chi tieu 5 nam_Worksheet in C: Users Administrator AppData Roaming eOffice TMP12345S BC cong trinh trong diem 2011-2015 den thang 8-2012_Phu luc BC KTXH" xfId="1133"/>
    <cellStyle name="T_Chi tieu 5 nam_Worksheet in C: Users Administrator AppData Roaming eOffice TMP12345S BC cong trinh trong diem 2011-2015 den thang 8-2012_THANH 15.10" xfId="1134"/>
    <cellStyle name="T_Chi tieu 5 nam_Worksheet in C: Users Administrator AppData Roaming eOffice TMP12345S BC cong trinh trong diem 2011-2015 den thang 8-2012_Worksheet in F: BAO CAO KTXH 2015 BAO CAO CUA CAC PHONG THCL DAU TU PHAT TRIEN VA CONG TRINH TRONG DIEM (2)" xfId="1135"/>
    <cellStyle name="T_Chi tieu 5 nam_Worksheet in F: BAO CAO KTXH 2015 BAO CAO CUA CAC PHONG THCL DAU TU PHAT TRIEN VA CONG TRINH TRONG DIEM (2)" xfId="1136"/>
    <cellStyle name="T_Danh muc cong trinh trong diem (04.5.12) (1)" xfId="1137"/>
    <cellStyle name="T_Danh muc cong trinh trong diem (04.5.12) (1)_02. BIEU NQDH XV" xfId="1138"/>
    <cellStyle name="T_Danh muc cong trinh trong diem (04.5.12) (1)_BIEU BAO CAO KTXH 2015, PHNV 2016 (10.2015)" xfId="1139"/>
    <cellStyle name="T_Danh muc cong trinh trong diem (04.5.12) (1)_Phu luc BC KTXH" xfId="1140"/>
    <cellStyle name="T_Danh muc cong trinh trong diem (04.5.12) (1)_THANH 15.10" xfId="1141"/>
    <cellStyle name="T_Danh muc cong trinh trong diem (04.5.12) (1)_Worksheet in F: BAO CAO KTXH 2015 BAO CAO CUA CAC PHONG THCL DAU TU PHAT TRIEN VA CONG TRINH TRONG DIEM (2)" xfId="1142"/>
    <cellStyle name="T_Danh muc cong trinh trong diem (15.8.11)" xfId="1143"/>
    <cellStyle name="T_Danh muc cong trinh trong diem (15.8.11)_02. BIEU NQDH XV" xfId="1144"/>
    <cellStyle name="T_Danh muc cong trinh trong diem (15.8.11)_BIEU BAO CAO KTXH 2015, PHNV 2016 (10.2015)" xfId="1145"/>
    <cellStyle name="T_Danh muc cong trinh trong diem (15.8.11)_Phu luc BC KTXH" xfId="1146"/>
    <cellStyle name="T_Danh muc cong trinh trong diem (15.8.11)_THANH 15.10" xfId="1147"/>
    <cellStyle name="T_Danh muc cong trinh trong diem (15.8.11)_Worksheet in F: BAO CAO KTXH 2015 BAO CAO CUA CAC PHONG THCL DAU TU PHAT TRIEN VA CONG TRINH TRONG DIEM (2)" xfId="1148"/>
    <cellStyle name="T_Danh muc cong trinh trong diem (25.5.12)" xfId="1149"/>
    <cellStyle name="T_Danh muc cong trinh trong diem (25.5.12)_02. BIEU NQDH XV" xfId="1150"/>
    <cellStyle name="T_Danh muc cong trinh trong diem (25.5.12)_BIEU BAO CAO KTXH 2015, PHNV 2016 (10.2015)" xfId="1151"/>
    <cellStyle name="T_Danh muc cong trinh trong diem (25.5.12)_Phu luc BC KTXH" xfId="1152"/>
    <cellStyle name="T_Danh muc cong trinh trong diem (25.5.12)_THANH 15.10" xfId="1153"/>
    <cellStyle name="T_Danh muc cong trinh trong diem (25.5.12)_Worksheet in F: BAO CAO KTXH 2015 BAO CAO CUA CAC PHONG THCL DAU TU PHAT TRIEN VA CONG TRINH TRONG DIEM (2)" xfId="1154"/>
    <cellStyle name="T_Danh muc cong trinh trong diem (25.9.11)" xfId="1155"/>
    <cellStyle name="T_Danh muc cong trinh trong diem (25.9.11)_02. BIEU NQDH XV" xfId="1156"/>
    <cellStyle name="T_Danh muc cong trinh trong diem (25.9.11)_BIEU BAO CAO KTXH 2015, PHNV 2016 (10.2015)" xfId="1157"/>
    <cellStyle name="T_Danh muc cong trinh trong diem (25.9.11)_Phu luc BC KTXH" xfId="1158"/>
    <cellStyle name="T_Danh muc cong trinh trong diem (25.9.11)_THANH 15.10" xfId="1159"/>
    <cellStyle name="T_Danh muc cong trinh trong diem (25.9.11)_Worksheet in F: BAO CAO KTXH 2015 BAO CAO CUA CAC PHONG THCL DAU TU PHAT TRIEN VA CONG TRINH TRONG DIEM (2)" xfId="1160"/>
    <cellStyle name="T_Danh muc cong trinh trong diem (31.8.11)" xfId="1161"/>
    <cellStyle name="T_Danh muc cong trinh trong diem (31.8.11)_02. BIEU NQDH XV" xfId="1162"/>
    <cellStyle name="T_Danh muc cong trinh trong diem (31.8.11)_BIEU BAO CAO KTXH 2015, PHNV 2016 (10.2015)" xfId="1163"/>
    <cellStyle name="T_Danh muc cong trinh trong diem (31.8.11)_Phu luc BC KTXH" xfId="1164"/>
    <cellStyle name="T_Danh muc cong trinh trong diem (31.8.11)_THANH 15.10" xfId="1165"/>
    <cellStyle name="T_Danh muc cong trinh trong diem (31.8.11)_Worksheet in F: BAO CAO KTXH 2015 BAO CAO CUA CAC PHONG THCL DAU TU PHAT TRIEN VA CONG TRINH TRONG DIEM (2)" xfId="1166"/>
    <cellStyle name="T_DK bo tri lai (chinh thuc)" xfId="1167"/>
    <cellStyle name="T_DK bo tri lai (chinh thuc)_02. BIEU NQDH XV" xfId="1168"/>
    <cellStyle name="T_DK bo tri lai (chinh thuc)_BIEU BAO CAO KTXH 2015, PHNV 2016 (10.2015)" xfId="1169"/>
    <cellStyle name="T_DK bo tri lai (chinh thuc)_Phu luc BC KTXH" xfId="1170"/>
    <cellStyle name="T_DK bo tri lai (chinh thuc)_THANH 15.10" xfId="1171"/>
    <cellStyle name="T_DK bo tri lai (chinh thuc)_Worksheet in F: BAO CAO KTXH 2015 BAO CAO CUA CAC PHONG THCL DAU TU PHAT TRIEN VA CONG TRINH TRONG DIEM (2)" xfId="1172"/>
    <cellStyle name="T_Ke hoach 2012" xfId="1173"/>
    <cellStyle name="T_Ke hoach 2012_02. BIEU NQDH XV" xfId="1174"/>
    <cellStyle name="T_Ke hoach 2012_BIEU BAO CAO KTXH 2015, PHNV 2016 (10.2015)" xfId="1175"/>
    <cellStyle name="T_Ke hoach 2012_Phu luc BC KTXH" xfId="1176"/>
    <cellStyle name="T_Ke hoach 2012_THANH 15.10" xfId="1177"/>
    <cellStyle name="T_Ke hoach 2012_Worksheet in F: BAO CAO KTXH 2015 BAO CAO CUA CAC PHONG THCL DAU TU PHAT TRIEN VA CONG TRINH TRONG DIEM (2)" xfId="1178"/>
    <cellStyle name="T_KH 2013_KKT_Phuluc(sửa lần cuối)" xfId="1179"/>
    <cellStyle name="T_KH 2013_KKT_Phuluc(sửa lần cuối)_02. BIEU NQDH XV" xfId="1180"/>
    <cellStyle name="T_KH 2013_KKT_Phuluc(sửa lần cuối)_BIEU BAO CAO KTXH 2015, PHNV 2016 (10.2015)" xfId="1181"/>
    <cellStyle name="T_KH 2013_KKT_Phuluc(sửa lần cuối)_Phu luc BC KTXH" xfId="1182"/>
    <cellStyle name="T_KH 2013_KKT_Phuluc(sửa lần cuối)_THANH 15.10" xfId="1183"/>
    <cellStyle name="T_KH 2013_KKT_Phuluc(sửa lần cuối)_Worksheet in F: BAO CAO KTXH 2015 BAO CAO CUA CAC PHONG THCL DAU TU PHAT TRIEN VA CONG TRINH TRONG DIEM (2)" xfId="1184"/>
    <cellStyle name="T_KTXH (02)" xfId="1185"/>
    <cellStyle name="T_KTXH (02)_02. BIEU NQDH XV" xfId="1186"/>
    <cellStyle name="T_KTXH (02)_BIEU BAO CAO KTXH 2015, PHNV 2016 (10.2015)" xfId="1187"/>
    <cellStyle name="T_KTXH (02)_Phu luc BC KTXH" xfId="1188"/>
    <cellStyle name="T_KTXH (02)_THANH 15.10" xfId="1189"/>
    <cellStyle name="T_KTXH (02)_Worksheet in F: BAO CAO KTXH 2015 BAO CAO CUA CAC PHONG THCL DAU TU PHAT TRIEN VA CONG TRINH TRONG DIEM (2)" xfId="1190"/>
    <cellStyle name="T_phu luc 6 thang gui bo" xfId="1191"/>
    <cellStyle name="T_phu luc 6 thang gui bo_02. BIEU NQDH XV" xfId="1192"/>
    <cellStyle name="T_phu luc 6 thang gui bo_BIEU BAO CAO KTXH 2015, PHNV 2016 (10.2015)" xfId="1193"/>
    <cellStyle name="T_phu luc 6 thang gui bo_Phu luc BC KTXH" xfId="1194"/>
    <cellStyle name="T_phu luc 6 thang gui bo_THANH 15.10" xfId="1195"/>
    <cellStyle name="T_phu luc 6 thang gui bo_Worksheet in F: BAO CAO KTXH 2015 BAO CAO CUA CAC PHONG THCL DAU TU PHAT TRIEN VA CONG TRINH TRONG DIEM (2)" xfId="1196"/>
    <cellStyle name="T_Phu luc BC KTXH" xfId="1197"/>
    <cellStyle name="T_pvhung.skhdt 20117113152041 Danh muc cong trinh trong diem" xfId="1198"/>
    <cellStyle name="T_pvhung.skhdt 20117113152041 Danh muc cong trinh trong diem_02. BIEU NQDH XV" xfId="1199"/>
    <cellStyle name="T_pvhung.skhdt 20117113152041 Danh muc cong trinh trong diem_BIEU BAO CAO KTXH 2015, PHNV 2016 (10.2015)" xfId="1200"/>
    <cellStyle name="T_pvhung.skhdt 20117113152041 Danh muc cong trinh trong diem_Phu luc BC KTXH" xfId="1201"/>
    <cellStyle name="T_pvhung.skhdt 20117113152041 Danh muc cong trinh trong diem_THANH 15.10" xfId="1202"/>
    <cellStyle name="T_pvhung.skhdt 20117113152041 Danh muc cong trinh trong diem_Worksheet in F: BAO CAO KTXH 2015 BAO CAO CUA CAC PHONG THCL DAU TU PHAT TRIEN VA CONG TRINH TRONG DIEM (2)" xfId="1203"/>
    <cellStyle name="T_ra soat bao cao thang 11.2011" xfId="1204"/>
    <cellStyle name="T_ra soat bao cao thang 11.2011 2" xfId="1205"/>
    <cellStyle name="T_Ra soat KH 2008 (chinh thuc)" xfId="1206"/>
    <cellStyle name="T_Ra soat KH 2008 (chinh thuc)_02. BIEU NQDH XV" xfId="1207"/>
    <cellStyle name="T_Ra soat KH 2008 (chinh thuc)_BIEU BAO CAO KTXH 2015, PHNV 2016 (10.2015)" xfId="1208"/>
    <cellStyle name="T_Ra soat KH 2008 (chinh thuc)_Phu luc BC KTXH" xfId="1209"/>
    <cellStyle name="T_Ra soat KH 2008 (chinh thuc)_THANH 15.10" xfId="1210"/>
    <cellStyle name="T_Ra soat KH 2008 (chinh thuc)_Worksheet in F: BAO CAO KTXH 2015 BAO CAO CUA CAC PHONG THCL DAU TU PHAT TRIEN VA CONG TRINH TRONG DIEM (2)" xfId="1211"/>
    <cellStyle name="T_Ra soat KH 2009 (chinh thuc o nha)" xfId="1212"/>
    <cellStyle name="T_Ra soat KH 2009 (chinh thuc o nha)_02. BIEU NQDH XV" xfId="1213"/>
    <cellStyle name="T_Ra soat KH 2009 (chinh thuc o nha)_BIEU BAO CAO KTXH 2015, PHNV 2016 (10.2015)" xfId="1214"/>
    <cellStyle name="T_Ra soat KH 2009 (chinh thuc o nha)_Phu luc BC KTXH" xfId="1215"/>
    <cellStyle name="T_Ra soat KH 2009 (chinh thuc o nha)_THANH 15.10" xfId="1216"/>
    <cellStyle name="T_Ra soat KH 2009 (chinh thuc o nha)_Worksheet in F: BAO CAO KTXH 2015 BAO CAO CUA CAC PHONG THCL DAU TU PHAT TRIEN VA CONG TRINH TRONG DIEM (2)" xfId="1217"/>
    <cellStyle name="T_Tay Bac 1" xfId="1218"/>
    <cellStyle name="T_Tay Bac 1_Bao cao tinh hinh thuc hien KH 2009 den 31-01-10" xfId="1219"/>
    <cellStyle name="T_Tay Bac 1_Bieu1" xfId="1220"/>
    <cellStyle name="T_Tay Bac 1_Book1" xfId="1221"/>
    <cellStyle name="T_Tay Bac 1_Ra soat KH 2008 (chinh thuc)" xfId="1222"/>
    <cellStyle name="T_Tay Bac 1_Ra soat KH 2009 (chinh thuc o nha)" xfId="1223"/>
    <cellStyle name="T_THANH 15.10" xfId="1224"/>
    <cellStyle name="T_Tong hop so lieu" xfId="1225"/>
    <cellStyle name="T_Tong hop so lieu_02. BIEU NQDH XV" xfId="1226"/>
    <cellStyle name="T_Tong hop so lieu_BC cong trinh trong diem" xfId="1227"/>
    <cellStyle name="T_Tong hop so lieu_BC cong trinh trong diem_02. BIEU NQDH XV" xfId="1228"/>
    <cellStyle name="T_Tong hop so lieu_BC cong trinh trong diem_Bieu 6 thang nam 2012 (binh)" xfId="1229"/>
    <cellStyle name="T_Tong hop so lieu_BC cong trinh trong diem_Bieu 6 thang nam 2012 (binh)_02. BIEU NQDH XV" xfId="1230"/>
    <cellStyle name="T_Tong hop so lieu_BC cong trinh trong diem_Bieu 6 thang nam 2012 (binh)_BIEU BAO CAO KTXH 2015, PHNV 2016 (10.2015)" xfId="1231"/>
    <cellStyle name="T_Tong hop so lieu_BC cong trinh trong diem_Bieu 6 thang nam 2012 (binh)_Phu luc BC KTXH" xfId="1232"/>
    <cellStyle name="T_Tong hop so lieu_BC cong trinh trong diem_Bieu 6 thang nam 2012 (binh)_THANH 15.10" xfId="1233"/>
    <cellStyle name="T_Tong hop so lieu_BC cong trinh trong diem_Bieu 6 thang nam 2012 (binh)_Worksheet in F: BAO CAO KTXH 2015 BAO CAO CUA CAC PHONG THCL DAU TU PHAT TRIEN VA CONG TRINH TRONG DIEM (2)" xfId="1234"/>
    <cellStyle name="T_Tong hop so lieu_BC cong trinh trong diem_BIEU BAO CAO KTXH 2015, PHNV 2016 (10.2015)" xfId="1235"/>
    <cellStyle name="T_Tong hop so lieu_BC cong trinh trong diem_Phu luc BC KTXH" xfId="1236"/>
    <cellStyle name="T_Tong hop so lieu_BC cong trinh trong diem_THANH 15.10" xfId="1237"/>
    <cellStyle name="T_Tong hop so lieu_BC cong trinh trong diem_Worksheet in F: BAO CAO KTXH 2015 BAO CAO CUA CAC PHONG THCL DAU TU PHAT TRIEN VA CONG TRINH TRONG DIEM (2)" xfId="1238"/>
    <cellStyle name="T_Tong hop so lieu_BIEU BAO CAO KTXH 2015, PHNV 2016 (10.2015)" xfId="1239"/>
    <cellStyle name="T_Tong hop so lieu_Danh muc cong trinh trong diem (04.5.12) (1)" xfId="1240"/>
    <cellStyle name="T_Tong hop so lieu_Danh muc cong trinh trong diem (04.5.12) (1)_02. BIEU NQDH XV" xfId="1241"/>
    <cellStyle name="T_Tong hop so lieu_Danh muc cong trinh trong diem (04.5.12) (1)_BIEU BAO CAO KTXH 2015, PHNV 2016 (10.2015)" xfId="1242"/>
    <cellStyle name="T_Tong hop so lieu_Danh muc cong trinh trong diem (04.5.12) (1)_Phu luc BC KTXH" xfId="1243"/>
    <cellStyle name="T_Tong hop so lieu_Danh muc cong trinh trong diem (04.5.12) (1)_THANH 15.10" xfId="1244"/>
    <cellStyle name="T_Tong hop so lieu_Danh muc cong trinh trong diem (04.5.12) (1)_Worksheet in F: BAO CAO KTXH 2015 BAO CAO CUA CAC PHONG THCL DAU TU PHAT TRIEN VA CONG TRINH TRONG DIEM (2)" xfId="1245"/>
    <cellStyle name="T_Tong hop so lieu_Danh muc cong trinh trong diem (15.8.11)" xfId="1246"/>
    <cellStyle name="T_Tong hop so lieu_Danh muc cong trinh trong diem (15.8.11)_02. BIEU NQDH XV" xfId="1247"/>
    <cellStyle name="T_Tong hop so lieu_Danh muc cong trinh trong diem (15.8.11)_BIEU BAO CAO KTXH 2015, PHNV 2016 (10.2015)" xfId="1248"/>
    <cellStyle name="T_Tong hop so lieu_Danh muc cong trinh trong diem (15.8.11)_Phu luc BC KTXH" xfId="1249"/>
    <cellStyle name="T_Tong hop so lieu_Danh muc cong trinh trong diem (15.8.11)_THANH 15.10" xfId="1250"/>
    <cellStyle name="T_Tong hop so lieu_Danh muc cong trinh trong diem (15.8.11)_Worksheet in F: BAO CAO KTXH 2015 BAO CAO CUA CAC PHONG THCL DAU TU PHAT TRIEN VA CONG TRINH TRONG DIEM (2)" xfId="1251"/>
    <cellStyle name="T_Tong hop so lieu_Danh muc cong trinh trong diem (25.5.12)" xfId="1252"/>
    <cellStyle name="T_Tong hop so lieu_Danh muc cong trinh trong diem (25.5.12)_02. BIEU NQDH XV" xfId="1253"/>
    <cellStyle name="T_Tong hop so lieu_Danh muc cong trinh trong diem (25.5.12)_BIEU BAO CAO KTXH 2015, PHNV 2016 (10.2015)" xfId="1254"/>
    <cellStyle name="T_Tong hop so lieu_Danh muc cong trinh trong diem (25.5.12)_Phu luc BC KTXH" xfId="1255"/>
    <cellStyle name="T_Tong hop so lieu_Danh muc cong trinh trong diem (25.5.12)_THANH 15.10" xfId="1256"/>
    <cellStyle name="T_Tong hop so lieu_Danh muc cong trinh trong diem (25.5.12)_Worksheet in F: BAO CAO KTXH 2015 BAO CAO CUA CAC PHONG THCL DAU TU PHAT TRIEN VA CONG TRINH TRONG DIEM (2)" xfId="1257"/>
    <cellStyle name="T_Tong hop so lieu_Danh muc cong trinh trong diem (25.9.11)" xfId="1258"/>
    <cellStyle name="T_Tong hop so lieu_Danh muc cong trinh trong diem (25.9.11)_02. BIEU NQDH XV" xfId="1259"/>
    <cellStyle name="T_Tong hop so lieu_Danh muc cong trinh trong diem (25.9.11)_BIEU BAO CAO KTXH 2015, PHNV 2016 (10.2015)" xfId="1260"/>
    <cellStyle name="T_Tong hop so lieu_Danh muc cong trinh trong diem (25.9.11)_Phu luc BC KTXH" xfId="1261"/>
    <cellStyle name="T_Tong hop so lieu_Danh muc cong trinh trong diem (25.9.11)_THANH 15.10" xfId="1262"/>
    <cellStyle name="T_Tong hop so lieu_Danh muc cong trinh trong diem (25.9.11)_Worksheet in F: BAO CAO KTXH 2015 BAO CAO CUA CAC PHONG THCL DAU TU PHAT TRIEN VA CONG TRINH TRONG DIEM (2)" xfId="1263"/>
    <cellStyle name="T_Tong hop so lieu_Danh muc cong trinh trong diem (31.8.11)" xfId="1264"/>
    <cellStyle name="T_Tong hop so lieu_Danh muc cong trinh trong diem (31.8.11)_02. BIEU NQDH XV" xfId="1265"/>
    <cellStyle name="T_Tong hop so lieu_Danh muc cong trinh trong diem (31.8.11)_BIEU BAO CAO KTXH 2015, PHNV 2016 (10.2015)" xfId="1266"/>
    <cellStyle name="T_Tong hop so lieu_Danh muc cong trinh trong diem (31.8.11)_Phu luc BC KTXH" xfId="1267"/>
    <cellStyle name="T_Tong hop so lieu_Danh muc cong trinh trong diem (31.8.11)_THANH 15.10" xfId="1268"/>
    <cellStyle name="T_Tong hop so lieu_Danh muc cong trinh trong diem (31.8.11)_Worksheet in F: BAO CAO KTXH 2015 BAO CAO CUA CAC PHONG THCL DAU TU PHAT TRIEN VA CONG TRINH TRONG DIEM (2)" xfId="1269"/>
    <cellStyle name="T_Tong hop so lieu_Phu luc BC KTXH" xfId="1270"/>
    <cellStyle name="T_Tong hop so lieu_pvhung.skhdt 20117113152041 Danh muc cong trinh trong diem" xfId="1271"/>
    <cellStyle name="T_Tong hop so lieu_pvhung.skhdt 20117113152041 Danh muc cong trinh trong diem_02. BIEU NQDH XV" xfId="1272"/>
    <cellStyle name="T_Tong hop so lieu_pvhung.skhdt 20117113152041 Danh muc cong trinh trong diem_BIEU BAO CAO KTXH 2015, PHNV 2016 (10.2015)" xfId="1273"/>
    <cellStyle name="T_Tong hop so lieu_pvhung.skhdt 20117113152041 Danh muc cong trinh trong diem_Phu luc BC KTXH" xfId="1274"/>
    <cellStyle name="T_Tong hop so lieu_pvhung.skhdt 20117113152041 Danh muc cong trinh trong diem_THANH 15.10" xfId="1275"/>
    <cellStyle name="T_Tong hop so lieu_pvhung.skhdt 20117113152041 Danh muc cong trinh trong diem_Worksheet in F: BAO CAO KTXH 2015 BAO CAO CUA CAC PHONG THCL DAU TU PHAT TRIEN VA CONG TRINH TRONG DIEM (2)" xfId="1276"/>
    <cellStyle name="T_Tong hop so lieu_THANH 15.10" xfId="1277"/>
    <cellStyle name="T_Tong hop so lieu_Worksheet in C: Users Administrator AppData Roaming eOffice TMP12345S BC cong trinh trong diem 2011-2015 den thang 8-2012" xfId="1278"/>
    <cellStyle name="T_Tong hop so lieu_Worksheet in C: Users Administrator AppData Roaming eOffice TMP12345S BC cong trinh trong diem 2011-2015 den thang 8-2012_02. BIEU NQDH XV" xfId="1279"/>
    <cellStyle name="T_Tong hop so lieu_Worksheet in C: Users Administrator AppData Roaming eOffice TMP12345S BC cong trinh trong diem 2011-2015 den thang 8-2012_BIEU BAO CAO KTXH 2015, PHNV 2016 (10.2015)" xfId="1280"/>
    <cellStyle name="T_Tong hop so lieu_Worksheet in C: Users Administrator AppData Roaming eOffice TMP12345S BC cong trinh trong diem 2011-2015 den thang 8-2012_Phu luc BC KTXH" xfId="1281"/>
    <cellStyle name="T_Tong hop so lieu_Worksheet in C: Users Administrator AppData Roaming eOffice TMP12345S BC cong trinh trong diem 2011-2015 den thang 8-2012_THANH 15.10" xfId="1282"/>
    <cellStyle name="T_Tong hop so lieu_Worksheet in C: Users Administrator AppData Roaming eOffice TMP12345S BC cong trinh trong diem 2011-2015 den thang 8-2012_Worksheet in F: BAO CAO KTXH 2015 BAO CAO CUA CAC PHONG THCL DAU TU PHAT TRIEN VA CONG TRINH TRONG DIEM (2)" xfId="1283"/>
    <cellStyle name="T_Tong hop so lieu_Worksheet in F: BAO CAO KTXH 2015 BAO CAO CUA CAC PHONG THCL DAU TU PHAT TRIEN VA CONG TRINH TRONG DIEM (2)" xfId="1284"/>
    <cellStyle name="T_Tong hop theo doi von TPCP" xfId="1285"/>
    <cellStyle name="T_Tong hop theo doi von TPCP (BC)" xfId="1286"/>
    <cellStyle name="T_Tong hop theo doi von TPCP (BC)_02. BIEU NQDH XV" xfId="1287"/>
    <cellStyle name="T_Tong hop theo doi von TPCP (BC)_BIEU BAO CAO KTXH 2015, PHNV 2016 (10.2015)" xfId="1288"/>
    <cellStyle name="T_Tong hop theo doi von TPCP (BC)_Phu luc BC KTXH" xfId="1289"/>
    <cellStyle name="T_Tong hop theo doi von TPCP (BC)_THANH 15.10" xfId="1290"/>
    <cellStyle name="T_Tong hop theo doi von TPCP (BC)_Worksheet in F: BAO CAO KTXH 2015 BAO CAO CUA CAC PHONG THCL DAU TU PHAT TRIEN VA CONG TRINH TRONG DIEM (2)" xfId="1291"/>
    <cellStyle name="T_Tong hop theo doi von TPCP_02. BIEU NQDH XV" xfId="1292"/>
    <cellStyle name="T_Tong hop theo doi von TPCP_BIEU BAO CAO KTXH 2015, PHNV 2016 (10.2015)" xfId="1293"/>
    <cellStyle name="T_Tong hop theo doi von TPCP_Phu luc BC KTXH" xfId="1294"/>
    <cellStyle name="T_Tong hop theo doi von TPCP_THANH 15.10" xfId="1295"/>
    <cellStyle name="T_Tong hop theo doi von TPCP_Worksheet in F: BAO CAO KTXH 2015 BAO CAO CUA CAC PHONG THCL DAU TU PHAT TRIEN VA CONG TRINH TRONG DIEM (2)" xfId="1296"/>
    <cellStyle name="T_Worksheet in C: Users Administrator AppData Roaming eOffice TMP12345S BC cong trinh trong diem 2011-2015 den thang 8-2012" xfId="1297"/>
    <cellStyle name="T_Worksheet in C: Users Administrator AppData Roaming eOffice TMP12345S BC cong trinh trong diem 2011-2015 den thang 8-2012_02. BIEU NQDH XV" xfId="1298"/>
    <cellStyle name="T_Worksheet in C: Users Administrator AppData Roaming eOffice TMP12345S BC cong trinh trong diem 2011-2015 den thang 8-2012_BIEU BAO CAO KTXH 2015, PHNV 2016 (10.2015)" xfId="1299"/>
    <cellStyle name="T_Worksheet in C: Users Administrator AppData Roaming eOffice TMP12345S BC cong trinh trong diem 2011-2015 den thang 8-2012_Phu luc BC KTXH" xfId="1300"/>
    <cellStyle name="T_Worksheet in C: Users Administrator AppData Roaming eOffice TMP12345S BC cong trinh trong diem 2011-2015 den thang 8-2012_THANH 15.10" xfId="1301"/>
    <cellStyle name="T_Worksheet in C: Users Administrator AppData Roaming eOffice TMP12345S BC cong trinh trong diem 2011-2015 den thang 8-2012_Worksheet in F: BAO CAO KTXH 2015 BAO CAO CUA CAC PHONG THCL DAU TU PHAT TRIEN VA CONG TRINH TRONG DIEM (2)" xfId="1302"/>
    <cellStyle name="T_Worksheet in F: BAO CAO KTXH 2015 BAO CAO CUA CAC PHONG THCL DAU TU PHAT TRIEN VA CONG TRINH TRONG DIEM (2)" xfId="1303"/>
    <cellStyle name="Tentruong" xfId="1304"/>
    <cellStyle name="Text" xfId="1305"/>
    <cellStyle name="Text Indent A" xfId="1306"/>
    <cellStyle name="Text Indent B" xfId="1307"/>
    <cellStyle name="Text Indent C" xfId="1308"/>
    <cellStyle name="Text_1 Bieu 6 thang nam 2011" xfId="1309"/>
    <cellStyle name="th" xfId="1310"/>
    <cellStyle name="th 2" xfId="1311"/>
    <cellStyle name="thanh" xfId="1312"/>
    <cellStyle name="þ_x001D_ð¤_x000C_¯þ_x0014_&#13;¨þU_x0001_À_x0004_ _x0015__x000F__x0001__x0001_" xfId="1313"/>
    <cellStyle name="þ_x001D_ðK_x000C_Fý_x001B_&#13;9ýU_x0001_Ð_x0008_¦)_x0007__x0001__x0001_" xfId="1314"/>
    <cellStyle name="Thuyet minh" xfId="1315"/>
    <cellStyle name="Title" xfId="1316"/>
    <cellStyle name="Title 2" xfId="1317"/>
    <cellStyle name="Tong so" xfId="1318"/>
    <cellStyle name="tong so 1" xfId="1319"/>
    <cellStyle name="Tong so_phu luc 6 thang gui bo" xfId="1320"/>
    <cellStyle name="Total" xfId="1321"/>
    <cellStyle name="Total 2" xfId="1322"/>
    <cellStyle name="viet" xfId="1323"/>
    <cellStyle name="viet 2" xfId="1324"/>
    <cellStyle name="viet2" xfId="1325"/>
    <cellStyle name="viet2 2" xfId="1326"/>
    <cellStyle name="VN new romanNormal" xfId="1327"/>
    <cellStyle name="VN time new roman" xfId="1328"/>
    <cellStyle name="vnbo" xfId="1329"/>
    <cellStyle name="vnhead1" xfId="1330"/>
    <cellStyle name="vnhead2" xfId="1331"/>
    <cellStyle name="vnhead3" xfId="1332"/>
    <cellStyle name="vnhead4" xfId="1333"/>
    <cellStyle name="vntxt1" xfId="1334"/>
    <cellStyle name="vntxt1 2" xfId="1335"/>
    <cellStyle name="vntxt2" xfId="1336"/>
    <cellStyle name="Währung [0]_68574_Materialbedarfsliste" xfId="1337"/>
    <cellStyle name="Währung_68574_Materialbedarfsliste" xfId="1338"/>
    <cellStyle name="Warning Text" xfId="1339"/>
    <cellStyle name="Warning Text 2" xfId="1340"/>
    <cellStyle name="xuan" xfId="1341"/>
    <cellStyle name="เครื่องหมายสกุลเงิน [0]_FTC_OFFER" xfId="1342"/>
    <cellStyle name="เครื่องหมายสกุลเงิน_FTC_OFFER" xfId="1343"/>
    <cellStyle name="ปกติ_FTC_OFFER" xfId="1344"/>
    <cellStyle name=" [0.00]_ Att. 1- Cover" xfId="1345"/>
    <cellStyle name="_ Att. 1- Cover" xfId="1346"/>
    <cellStyle name="?_ Att. 1- Cover" xfId="1347"/>
    <cellStyle name="똿뗦먛귟 [0.00]_PRODUCT DETAIL Q1" xfId="1348"/>
    <cellStyle name="똿뗦먛귟_PRODUCT DETAIL Q1" xfId="1349"/>
    <cellStyle name="믅됞 [0.00]_PRODUCT DETAIL Q1" xfId="1350"/>
    <cellStyle name="믅됞_PRODUCT DETAIL Q1" xfId="1351"/>
    <cellStyle name="백분율_95" xfId="1352"/>
    <cellStyle name="뷭?_BOOKSHIP" xfId="1353"/>
    <cellStyle name="콤마 [ - 유형1" xfId="1354"/>
    <cellStyle name="콤마 [ - 유형2" xfId="1355"/>
    <cellStyle name="콤마 [ - 유형3" xfId="1356"/>
    <cellStyle name="콤마 [ - 유형4" xfId="1357"/>
    <cellStyle name="콤마 [ - 유형5" xfId="1358"/>
    <cellStyle name="콤마 [ - 유형6" xfId="1359"/>
    <cellStyle name="콤마 [ - 유형7" xfId="1360"/>
    <cellStyle name="콤마 [ - 유형8" xfId="1361"/>
    <cellStyle name="콤마 [0]_ 비목별 월별기술 " xfId="1362"/>
    <cellStyle name="콤마_ 비목별 월별기술 " xfId="1363"/>
    <cellStyle name="통화 [0]_1202" xfId="1364"/>
    <cellStyle name="통화_1202" xfId="1365"/>
    <cellStyle name="표준_(정보부문)월별인원계획" xfId="1366"/>
    <cellStyle name="표준_kc-elec system check list" xfId="1367"/>
    <cellStyle name="一般_00Q3902REV.1" xfId="1368"/>
    <cellStyle name="千分位[0]_00Q3902REV.1" xfId="1369"/>
    <cellStyle name="千分位_00Q3902REV.1" xfId="1370"/>
    <cellStyle name="桁区切り [0.00]_List-dwg瑩畳䵜楡" xfId="1371"/>
    <cellStyle name="桁区切り_List-dwgist-" xfId="1372"/>
    <cellStyle name="標準_List-dwgis" xfId="1373"/>
    <cellStyle name="貨幣 [0]_00Q3902REV.1" xfId="1374"/>
    <cellStyle name="貨幣[0]_BRE" xfId="1375"/>
    <cellStyle name="貨幣_00Q3902REV.1" xfId="1376"/>
    <cellStyle name="通貨 [0.00]_List-dwgwg" xfId="1377"/>
    <cellStyle name="通貨_List-dwgis" xfId="13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Giacong2\c\96Q2573\HE-7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O%20D%20may%20DINH\Dinh\BC%20nam%202006%20Dinh%20thuc%20hien\UB\nam2007\Dien%20thuong%20pham.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ay1\c\Bao%20gia%20E-mail.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AN%20THO\QUYET%20TOAN%202007\Documents%20and%20Settings\tvqminh\My%20Documents\Btsau\TNLONG\Thi%20nghiem\TN%20Tra%20cot_tram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4"/>
      <sheetName val="Sheet3"/>
      <sheetName val="00000000"/>
      <sheetName val="00000001"/>
      <sheetName val="00000002"/>
      <sheetName val="00000003"/>
      <sheetName val="00000004"/>
      <sheetName val="2001"/>
      <sheetName val="T.H 01"/>
      <sheetName val="2000"/>
      <sheetName val="XL4Poppy"/>
      <sheetName val="NMQII-100"/>
      <sheetName val="NMQII"/>
      <sheetName val="MTQII"/>
      <sheetName val="CTYQII"/>
      <sheetName val="PTVT goc"/>
      <sheetName val="DG goc"/>
      <sheetName val="CLVL goc"/>
      <sheetName val="khoi luong"/>
      <sheetName val="ptxd"/>
      <sheetName val="ptnuoc"/>
      <sheetName val="bu gia"/>
      <sheetName val="tong hop"/>
      <sheetName val="bien ban"/>
      <sheetName val="bia"/>
      <sheetName val="10000000"/>
      <sheetName val="20000000"/>
      <sheetName val="QuyI"/>
      <sheetName val="QuyII"/>
      <sheetName val="QUYIII"/>
      <sheetName val="QUYIV"/>
      <sheetName val="quy1"/>
      <sheetName val="QUY2"/>
      <sheetName val="QUY3"/>
      <sheetName val="QUY4"/>
      <sheetName val="Sheet10"/>
      <sheetName val="Sheet11"/>
      <sheetName val="Sheet12"/>
      <sheetName val="Sheet13"/>
      <sheetName val="Sheet14"/>
      <sheetName val="Sheet15"/>
      <sheetName val="Sheet16"/>
      <sheetName val="#REF"/>
      <sheetName val="Giao"/>
      <sheetName val="CHIET TINH"/>
      <sheetName val="Bang gia Ca May"/>
      <sheetName val="Bang Gia VL"/>
      <sheetName val="Tong Hop KP"/>
      <sheetName val=" DON GIA"/>
      <sheetName val="CHIET TINH THEO KH.SAT"/>
      <sheetName val="DT thi ngiem"/>
      <sheetName val="TH DT thi nghiem"/>
      <sheetName val="TH DT"/>
      <sheetName val="DT2"/>
      <sheetName val="CT"/>
      <sheetName val="KL xa"/>
      <sheetName val="KL cot"/>
      <sheetName val="Xa su"/>
      <sheetName val="CP Xa"/>
      <sheetName val="THDT xa"/>
      <sheetName val="Cot dien"/>
      <sheetName val="TH cot"/>
      <sheetName val="CT VC cot"/>
      <sheetName val="VC CT ma"/>
      <sheetName val="CT cot thep"/>
      <sheetName val="CT ma kem"/>
      <sheetName val="PBKL"/>
      <sheetName val="CT be tong"/>
      <sheetName val="C.tinh"/>
      <sheetName val="Sheet5"/>
      <sheetName val="Sheet6"/>
      <sheetName val="Sheet7"/>
      <sheetName val="Sheet8"/>
      <sheetName val="Sheet9"/>
      <sheetName val="Sheet17"/>
      <sheetName val="Sheet18"/>
      <sheetName val="Sheet19"/>
      <sheetName val="Sheet20"/>
      <sheetName val="Sheet21"/>
      <sheetName val="Sheet22"/>
      <sheetName val="Sheet23"/>
      <sheetName val="Sheet24"/>
      <sheetName val="Sheet25"/>
      <sheetName val="Sheet26"/>
      <sheetName val="Sheet27"/>
      <sheetName val="Sheet28"/>
      <sheetName val="Sheet29"/>
      <sheetName val="Sheet30"/>
      <sheetName val="Sheet31"/>
      <sheetName val="Sheet32"/>
      <sheetName val="Sheet33"/>
      <sheetName val="Sheet34"/>
      <sheetName val="Sheet35"/>
      <sheetName val="Sheet36"/>
      <sheetName val="Sheet37"/>
      <sheetName val="Sheet38"/>
      <sheetName val="Sheet39"/>
      <sheetName val="Sheet40"/>
      <sheetName val="Sheet41"/>
      <sheetName val="Sheet42"/>
      <sheetName val="Sheet43"/>
      <sheetName val="Sheet44"/>
      <sheetName val="Sheet45"/>
      <sheetName val="Sheet46"/>
      <sheetName val="Sheet47"/>
      <sheetName val="Sheet48"/>
      <sheetName val="Sheet49"/>
      <sheetName val="Sheet50"/>
      <sheetName val="D12TUVAN"/>
      <sheetName val="D7Longhiep"/>
      <sheetName val="NMNHUa"/>
      <sheetName val="DXMay"/>
      <sheetName val="D7TT3"/>
      <sheetName val="PXII"/>
      <sheetName val="Vaycuong"/>
      <sheetName val="DCUONG"/>
      <sheetName val="DVINA"/>
      <sheetName val="DCKCUONG"/>
      <sheetName val="D3KSVINA"/>
      <sheetName val="DOI 7"/>
      <sheetName val="DOI 3"/>
      <sheetName val="DOI1"/>
      <sheetName val="DOI6"/>
      <sheetName val="DOI5"/>
      <sheetName val="HC-01"/>
      <sheetName val="HC-02"/>
      <sheetName val="HC-03"/>
      <sheetName val="HC-04"/>
      <sheetName val="HC-05"/>
      <sheetName val="HC-06"/>
      <sheetName val="HC-07"/>
      <sheetName val="HC-08"/>
      <sheetName val="HC-09"/>
      <sheetName val="HC-10"/>
      <sheetName val="HC-11"/>
      <sheetName val="HC-12"/>
      <sheetName val="HC-13"/>
      <sheetName val="HC-14"/>
      <sheetName val="HC-15"/>
      <sheetName val="HC-16"/>
      <sheetName val="HC-17"/>
      <sheetName val="HC-18"/>
      <sheetName val="Bia1"/>
      <sheetName val="THKC"/>
      <sheetName val="THKC (2)"/>
      <sheetName val="THKC (3)"/>
      <sheetName val="VtuB"/>
      <sheetName val="VtuA"/>
      <sheetName val="CAMmoi"/>
      <sheetName val="CAM1"/>
      <sheetName val="CAMcu"/>
      <sheetName val="CAM2"/>
      <sheetName val="0002"/>
      <sheetName val="0003"/>
      <sheetName val="0004"/>
      <sheetName val="005"/>
      <sheetName val="0006"/>
      <sheetName val="0007"/>
      <sheetName val="0008"/>
      <sheetName val="009"/>
      <sheetName val="stabguide"/>
      <sheetName val="riser 02.01"/>
      <sheetName val="TONG CONG "/>
      <sheetName val="BX"/>
      <sheetName val="bbau"/>
      <sheetName val="LT2"/>
      <sheetName val="LT2 OLD)"/>
      <sheetName val="UNG-TIEN"/>
      <sheetName val="DSBPHAI"/>
      <sheetName val="MUC"/>
      <sheetName val="BCONG"/>
      <sheetName val="BCONG (2)"/>
      <sheetName val="BCONG-3"/>
      <sheetName val="DKTT"/>
      <sheetName val="N-luc"/>
      <sheetName val="TH-Tai trong"/>
      <sheetName val="Xamu"/>
      <sheetName val="Than tru"/>
      <sheetName val="Be coc"/>
      <sheetName val="PTDDat-Tru"/>
      <sheetName val="PTDDat-nhip"/>
      <sheetName val="PTDDat-nhipLT"/>
      <sheetName val="UNIT"/>
      <sheetName val="Piers of Main Flyover (1)"/>
      <sheetName val="Cot Tru1"/>
      <sheetName val="P3-TanAn-Factored"/>
      <sheetName val="P4-TanAn-Factored"/>
      <sheetName val="COC KHOAN M1"/>
      <sheetName val="COC KHOAN M2"/>
      <sheetName val="COC KHOAN T1"/>
      <sheetName val="COC KHOAN T5"/>
      <sheetName val="COC KHOAN T4"/>
      <sheetName val="COC DONG"/>
      <sheetName val="BANG"/>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CT cong"/>
      <sheetName val="dg cong"/>
      <sheetName val="Vatlieu"/>
      <sheetName val="DgDuong"/>
      <sheetName val="dgmo-tru"/>
      <sheetName val="dgdam"/>
      <sheetName val="Dam-Mo-Tru"/>
      <sheetName val="dgcong"/>
      <sheetName val="DPD"/>
      <sheetName val="DTDuong"/>
      <sheetName val="GTXLc"/>
      <sheetName val="CPXLk"/>
      <sheetName val="DBu"/>
      <sheetName val="KPTH"/>
      <sheetName val="Bang KL ket cau"/>
      <sheetName val="Thang_1"/>
      <sheetName val="Thang_2"/>
      <sheetName val="Thang_3"/>
      <sheetName val="Thang_4"/>
      <sheetName val="Chitiet"/>
      <sheetName val="PTich"/>
      <sheetName val="TongHop"/>
      <sheetName val="NhapCN"/>
      <sheetName val="THBaocao"/>
      <sheetName val="THThang"/>
      <sheetName val="tuyen"/>
      <sheetName val="dgcoc"/>
      <sheetName val="CP3-3nhip(L=130,251m)(OK)"/>
      <sheetName val="CP4-7nhip(L=289,384m)(OK)"/>
      <sheetName val="CP5-3nhip(L=130,27m)(OK)"/>
      <sheetName val="CP6-4nhip(L=170,5m)(OK)"/>
      <sheetName val="GTXLc-Doan2"/>
      <sheetName val="do xe"/>
      <sheetName val="GT do xe"/>
      <sheetName val="Bieu TH"/>
      <sheetName val="TH lop khoan"/>
      <sheetName val="cdkhoan"/>
      <sheetName val="DG cau"/>
      <sheetName val="PA1-Cau banDUL(1x12m)"/>
      <sheetName val="PA2-Cong ds 2(3x3,5)"/>
      <sheetName val="XL(chinh+khac)"/>
      <sheetName val="S-VK (I)"/>
      <sheetName val="Bang KL"/>
      <sheetName val="CP1-3nhip(L=130,4m)"/>
      <sheetName val="CP2-4nhip(L=170,4m)"/>
      <sheetName val="CP6-4nhip(L=170,4m)"/>
      <sheetName val="KL nhip"/>
      <sheetName val="KL-6cau"/>
      <sheetName val="VTAcap"/>
      <sheetName val="DCVTACaP"/>
      <sheetName val="TKHC-35"/>
      <sheetName val="TKTK0,4"/>
      <sheetName val="BangPhanday"/>
      <sheetName val="DANBVE"/>
      <sheetName val="TKHC-0,4"/>
      <sheetName val="TKTK-35"/>
      <sheetName val="KL GD2 tong the"/>
      <sheetName val="TKHC-CT"/>
      <sheetName val="MC,MN"/>
      <sheetName val="X,TD"/>
      <sheetName val="TBA,CTO"/>
      <sheetName val="CD"/>
      <sheetName val="Cot"/>
      <sheetName val="TTGD2"/>
      <sheetName val="NC"/>
      <sheetName val="VL"/>
      <sheetName val="THDT"/>
      <sheetName val="THtoanbo"/>
      <sheetName val="THboxung"/>
      <sheetName val="PTVT"/>
      <sheetName val="CLechVTSon5.5.03"/>
      <sheetName val="THKPBXSon5.5.03"/>
      <sheetName val="BXSon+binh5.5.03"/>
      <sheetName val="thau"/>
      <sheetName val="XXXXXXXX"/>
      <sheetName val="XXXXXXX0"/>
      <sheetName val="XXXXXXX1"/>
      <sheetName val="XXXXXXX2"/>
      <sheetName val="XXXXXXX3"/>
      <sheetName val="XXXXXXX4"/>
      <sheetName val="XXXXXXX5"/>
      <sheetName val="T8"/>
      <sheetName val="TH8T"/>
      <sheetName val="T9"/>
      <sheetName val="T10"/>
      <sheetName val="VT10"/>
      <sheetName val="VT11"/>
      <sheetName val="VT11 (2)"/>
      <sheetName val="q2"/>
      <sheetName val="q3"/>
      <sheetName val="q4"/>
      <sheetName val="BKBL"/>
      <sheetName val="DG"/>
      <sheetName val="SLX"/>
      <sheetName val="SLN"/>
      <sheetName val="SLT"/>
      <sheetName val="BKLCVT"/>
      <sheetName val="HH"/>
      <sheetName val="TK"/>
      <sheetName val="Sheet3 (2)"/>
      <sheetName val="CPTK"/>
      <sheetName val="DMTK"/>
      <sheetName val="DGiaCTiet"/>
      <sheetName val="DTCT"/>
      <sheetName val="THKP (2)"/>
      <sheetName val="N1111"/>
      <sheetName val="C1111"/>
      <sheetName val="1121"/>
      <sheetName val="daura"/>
      <sheetName val="dauvao"/>
      <sheetName val="Gia da dam"/>
      <sheetName val="Gia VLXD"/>
      <sheetName val="THQT"/>
      <sheetName val="CT HT"/>
      <sheetName val="B tinh"/>
      <sheetName val="XD"/>
      <sheetName val="TH VT A"/>
      <sheetName val="CAN DOI"/>
      <sheetName val="PTPT"/>
      <sheetName val="TK 141"/>
      <sheetName val="NO CTy"/>
      <sheetName val="XL4Test5"/>
      <sheetName val="Chart1"/>
      <sheetName val="Phantich"/>
      <sheetName val="Toan_DA"/>
      <sheetName val="2004"/>
      <sheetName val="2005"/>
      <sheetName val="GTXL"/>
      <sheetName val="dgchitiet"/>
      <sheetName val="DTCong"/>
      <sheetName val="KLuong(cong)"/>
      <sheetName val="DHai(banDUL-5x20,05m)"/>
      <sheetName val="KVinh(banDUL-3x21,05m)"/>
      <sheetName val="KLuong(Cau)"/>
      <sheetName val="M"/>
      <sheetName val="GTXLk"/>
      <sheetName val="dg(cau)"/>
      <sheetName val="DT(KVinh)"/>
      <sheetName val="DT(DHai)"/>
      <sheetName val="KL"/>
      <sheetName val="DT(cong)"/>
      <sheetName val="CTXD"/>
      <sheetName val="30000000"/>
      <sheetName val="Bang TH"/>
      <sheetName val="ktcau"/>
      <sheetName val="KTcaulon"/>
      <sheetName val="DGia"/>
      <sheetName val="Vuot can(81-110)-ok"/>
      <sheetName val="L4,T5 nuoc(81-110)-ok"/>
      <sheetName val="L,T,nuoc+can(70-81)-ok"/>
      <sheetName val="Vuot can(35-70)-ok"/>
      <sheetName val="L,T,N nuoc (35-70)-ok"/>
      <sheetName val="L,T,N nuoc (0-35)-ok"/>
      <sheetName val="Vuot can(0-35)-ok"/>
      <sheetName val="Duong(0-35)-ok"/>
      <sheetName val="KL-Cau lon"/>
      <sheetName val="KL-Cau trung"/>
      <sheetName val="KL-Cau vuot nut"/>
      <sheetName val="1nhip"/>
      <sheetName val="TH Cau-PA kien nghi"/>
      <sheetName val="L(4),T(5) nuoc(81-110)"/>
      <sheetName val="Vuot can7 (81-110)"/>
      <sheetName val="Luong"/>
      <sheetName val="DG chitiet"/>
      <sheetName val="KLcau"/>
      <sheetName val="Yalop(5x33m)-TDUL"/>
      <sheetName val="Gia tri XLc"/>
      <sheetName val="6-Cau lon (CLH) ok"/>
      <sheetName val="3-L,T,nuoc+can(70-81)-PA1,2,3"/>
      <sheetName val="5-L,T,N (110-131+008)-PA1,2,3"/>
      <sheetName val="5-Nut (110-131+008)-PA1,2,3"/>
      <sheetName val="4-Vuot can(81-110)-PA1,2,3"/>
      <sheetName val="2-T,N nuoc (35-70)-PA1,2,3"/>
      <sheetName val="2-Lon nuoc (35-70)-PA1,2,3"/>
      <sheetName val="2-Vuot can(35-70)-PA1,2,3"/>
      <sheetName val="1-Trung(0-35) PA1,2,3"/>
      <sheetName val="1-L,N nuoc (0-35) PA1&amp;2 "/>
      <sheetName val="1-L,N nuoc (0-35) PA3 "/>
      <sheetName val="1-Vuot can(0-35) PA1,2,3"/>
      <sheetName val="4-L4,T5 nuoc(81-110)-PA1,2,3"/>
      <sheetName val="Cong(0-131)-PA3"/>
      <sheetName val="Cong(0-131)- PA2"/>
      <sheetName val="Cong(0-131)- PA1"/>
      <sheetName val="TienXL-3PA"/>
      <sheetName val="TienXL-PA1,2"/>
      <sheetName val="Cong(KM1+640-KM5+540)"/>
      <sheetName val="KM 209(1x18m)-Tthuong"/>
      <sheetName val="KM 205(1x12m)-BanDUL"/>
      <sheetName val="GTXL-PA1"/>
      <sheetName val="GTXL-PA2"/>
      <sheetName val="GTXL-PA3"/>
      <sheetName val="1 nhip"/>
      <sheetName val="THKL"/>
      <sheetName val="TM"/>
      <sheetName val="BU-gian"/>
      <sheetName val="Bu-Ha"/>
      <sheetName val="Gia DAN"/>
      <sheetName val="Dan"/>
      <sheetName val="Cuoc"/>
      <sheetName val="Bugia"/>
      <sheetName val="VT"/>
      <sheetName val="KL57"/>
      <sheetName val="THop"/>
      <sheetName val="GTXL "/>
      <sheetName val="ptdg"/>
      <sheetName val="vc-tau"/>
      <sheetName val="O-to"/>
      <sheetName val="gia"/>
      <sheetName val="KS"/>
      <sheetName val="DGKS"/>
      <sheetName val="TKP-Hang"/>
      <sheetName val="TH-hang"/>
      <sheetName val="GTXL(TT03)"/>
      <sheetName val="May"/>
      <sheetName val="VLieu"/>
      <sheetName val="GTXL(TT03-2005)"/>
      <sheetName val="CP1-3nhip(L=130,40m)"/>
      <sheetName val="CP2-4nhip(L=170,40m)"/>
      <sheetName val="KLTB- 2"/>
      <sheetName val="KLTB- 1"/>
      <sheetName val="Thep"/>
      <sheetName val="KL chi tiet"/>
      <sheetName val="THKP-TT03+04(sauduyet)"/>
      <sheetName val="KM0"/>
      <sheetName val="Gia VL"/>
      <sheetName val="He so(TT03+04)"/>
      <sheetName val="PL Vua(DTTK)"/>
      <sheetName val="dgchitiet(TT03+04)"/>
      <sheetName val="Dieu phoi(DTTK)"/>
      <sheetName val="DTduong(TT03+04)"/>
      <sheetName val="KLduong(duyet)"/>
      <sheetName val="Cau chinh (dam)-TT03+04"/>
      <sheetName val="Cau chinh (motru)-TT03+04"/>
      <sheetName val="KC dam ban(TT03+04)"/>
      <sheetName val="KL-cau"/>
      <sheetName val="KL-nhip dam"/>
      <sheetName val="KL-coc"/>
      <sheetName val="Thi cong"/>
      <sheetName val="Vat Lieu "/>
      <sheetName val="CP3-3nhip(L=130,423m)"/>
      <sheetName val="KLTB- 3"/>
      <sheetName val="CP5-3nhip(L=130,27m)"/>
      <sheetName val="KLTB- 5"/>
      <sheetName val="CP6-4nhip(L=170,40m)"/>
      <sheetName val="GTXL(TT03+04)"/>
      <sheetName val="KLTB- 6"/>
      <sheetName val="T12-01"/>
      <sheetName val="T1-02"/>
      <sheetName val="T5"/>
      <sheetName val="T6"/>
      <sheetName val="T7"/>
      <sheetName val="T11"/>
      <sheetName val="T12"/>
      <sheetName val="CTCN"/>
      <sheetName val="QTHD"/>
      <sheetName val="Sluong"/>
      <sheetName val="t1e21"/>
      <sheetName val="t1e20"/>
      <sheetName val="t1e18"/>
      <sheetName val="t2e17"/>
      <sheetName val="t1e17"/>
      <sheetName val="t1e15"/>
      <sheetName val="t2e14"/>
      <sheetName val="t1e14"/>
      <sheetName val="t2e13"/>
      <sheetName val="t1e13"/>
      <sheetName val="t2e12"/>
      <sheetName val="t1e12"/>
      <sheetName val="t2e11"/>
      <sheetName val="t1e11"/>
      <sheetName val="t2e10"/>
      <sheetName val="t1e10"/>
      <sheetName val="t3e9"/>
      <sheetName val="t2e9"/>
      <sheetName val="t1e9"/>
      <sheetName val="t3e8"/>
      <sheetName val="t2e8"/>
      <sheetName val="t1e8cu"/>
      <sheetName val="t3e5"/>
      <sheetName val="t2e5"/>
      <sheetName val="t1e5moi"/>
      <sheetName val="t1e5cu"/>
      <sheetName val="t2e2"/>
      <sheetName val="t1e2"/>
      <sheetName val="t3e1"/>
      <sheetName val="t2e1"/>
      <sheetName val="t1e1"/>
      <sheetName val="CP6-4nhip(L=170,5e)(OK)"/>
      <sheetName val="phu luc "/>
      <sheetName val="PT VT "/>
      <sheetName val="c. lech v t"/>
      <sheetName val="Q.Tc.xanh  "/>
      <sheetName val="Tang giam KL "/>
      <sheetName val="B ke"/>
      <sheetName val="K luong"/>
      <sheetName val="VL-NC-M"/>
      <sheetName val="C.tinh DG"/>
      <sheetName val="C.tinh BT"/>
      <sheetName val="Mong"/>
      <sheetName val="Bu VL"/>
      <sheetName val="V.C ngoai tuyen"/>
      <sheetName val="Trung chuyen"/>
      <sheetName val="V.C noi tuyen"/>
      <sheetName val="Cu lyVC noi tuyen"/>
      <sheetName val="CT-6"/>
      <sheetName val="CT-Tram"/>
      <sheetName val="TH-Tram"/>
      <sheetName val="TH-Cto"/>
      <sheetName val="TBA 35-Ldat"/>
      <sheetName val="TDT35TBA"/>
      <sheetName val="TDT-tram"/>
      <sheetName val="TDT-Cto"/>
      <sheetName val="TDT6DDK+TBA"/>
      <sheetName val="DG-Khao sat"/>
      <sheetName val="CT-Tuvan"/>
      <sheetName val="Chi tiet Vc"/>
      <sheetName val="Khoi luong van chuyen "/>
      <sheetName val="TONGDUTOAN"/>
      <sheetName val="Khao Sat"/>
      <sheetName val="ThuyetMinhDT"/>
      <sheetName val="VVVVVVVa"/>
      <sheetName val="Tien ung"/>
      <sheetName val="PHONG"/>
      <sheetName val="phi luong3"/>
      <sheetName val="T3(9)"/>
      <sheetName val="T2(9)"/>
      <sheetName val="T5(10)"/>
      <sheetName val="T4(10)"/>
      <sheetName val="T3(10)"/>
      <sheetName val="T2(10)"/>
      <sheetName val="T1(10)"/>
      <sheetName val="T4(9)"/>
      <sheetName val="T1(9)"/>
      <sheetName val="T4(T8)"/>
      <sheetName val="T3(T8]"/>
      <sheetName val="T2(T8]"/>
      <sheetName val="T1(T8]"/>
      <sheetName val="T4(T7}"/>
      <sheetName val="T3(T7]"/>
      <sheetName val="T2(T7]"/>
      <sheetName val="T1(T7]"/>
      <sheetName val="T3[6]"/>
      <sheetName val="T2[6]"/>
      <sheetName val="T1(6)"/>
      <sheetName val="T4(05)"/>
      <sheetName val="T3(05)"/>
      <sheetName val="T2(05)"/>
      <sheetName val="T3(3)03"/>
      <sheetName val="T1(04)"/>
      <sheetName val="T5(03)"/>
      <sheetName val="T4(03)"/>
      <sheetName val="KHTC 2004 "/>
      <sheetName val="Bao cao Quy"/>
      <sheetName val="Bao cao thuc hien KH"/>
      <sheetName val="CP thang 10"/>
      <sheetName val="Gia thanh Sx"/>
      <sheetName val="KH thang 9+10"/>
      <sheetName val="KH tu 15-08"/>
      <sheetName val="KH TC -2 Da nop Cty"/>
      <sheetName val="KH TC T8"/>
      <sheetName val="00000005"/>
      <sheetName val="00000006"/>
      <sheetName val="00000007"/>
      <sheetName val="Q1-02"/>
      <sheetName val="Q2-02"/>
      <sheetName val="Q3-02"/>
      <sheetName val="CF"/>
      <sheetName val="Trich 154"/>
      <sheetName val="Van Son"/>
      <sheetName val="Nga"/>
      <sheetName val="Bac"/>
      <sheetName val="Dung"/>
      <sheetName val="Minh"/>
      <sheetName val="TSon"/>
      <sheetName val="THi-VAn"/>
      <sheetName val="Ky"/>
      <sheetName val="Tien"/>
      <sheetName val="Van"/>
      <sheetName val="Hoang "/>
      <sheetName val="MTuan"/>
      <sheetName val="VINH"/>
      <sheetName val="CUONG"/>
      <sheetName val="Hoai"/>
      <sheetName val="THANH"/>
      <sheetName val="Sau"/>
      <sheetName val="Linh"/>
      <sheetName val="ngatt"/>
      <sheetName val="Ba-02"/>
      <sheetName val="Bac-2"/>
      <sheetName val="Dong"/>
      <sheetName val="Hung"/>
      <sheetName val="CT3-138"/>
      <sheetName val="CT4-138-01"/>
      <sheetName val="CT138-1-02"/>
      <sheetName val="338"/>
      <sheetName val="Tach XL"/>
      <sheetName val="KL cau Bac Phu Cat"/>
      <sheetName val="Dam, mo, tru"/>
      <sheetName val="Tuong chan"/>
      <sheetName val="dgchitiet-cau"/>
      <sheetName val="GTXL(03)"/>
      <sheetName val="CPXD(03+04)"/>
      <sheetName val="dgphu"/>
      <sheetName val="NhapSL"/>
      <sheetName val="TH cac DG"/>
      <sheetName val="DGTH"/>
      <sheetName val="CTcongtron"/>
      <sheetName val="Gia 1m3 dam"/>
      <sheetName val="KLVL 1nhip"/>
      <sheetName val="DG #"/>
      <sheetName val="1md cong ban"/>
      <sheetName val="Be day cong"/>
      <sheetName val="Khoan diachat"/>
      <sheetName val="GTXL-Cau"/>
      <sheetName val="DHai(ban-5x20,05m;coc40x40)"/>
      <sheetName val="KVinh(ban-3x21,05m;PA2)"/>
      <sheetName val="KVinh(ban-3x24m;PA1)"/>
      <sheetName val="KL Tram Cty"/>
      <sheetName val="Gam may Cty"/>
      <sheetName val="KL tram KH"/>
      <sheetName val="Gam may KH"/>
      <sheetName val="Cach dien"/>
      <sheetName val="Mang tai"/>
      <sheetName val="KL DDK"/>
      <sheetName val="Mang tai DDK"/>
      <sheetName val="KL DDK0,4"/>
      <sheetName val="TT Ky thuat"/>
      <sheetName val="CT moi"/>
      <sheetName val="Tu dien"/>
      <sheetName val="May cat"/>
      <sheetName val="Dao Cly"/>
      <sheetName val="Dao Ptai"/>
      <sheetName val="Tu RMU"/>
      <sheetName val="C.set"/>
      <sheetName val="SI"/>
      <sheetName val="Sco Cap"/>
      <sheetName val="Sco TB"/>
      <sheetName val="TN tram"/>
      <sheetName val="TN C.set"/>
      <sheetName val="TN TD DDay"/>
      <sheetName val="Phan chung"/>
      <sheetName val="DZThotNot-CD-TBien&amp;tramChauDoc"/>
      <sheetName val="Tram220ChauDoc-M2"/>
      <sheetName val="Tram220BenTre-M1&amp;2"/>
      <sheetName val="Tram220LongAn-M1&amp;2"/>
      <sheetName val="Tram220MyTho-M2"/>
      <sheetName val="DZ220TDinh-TBang-nantuyen"/>
      <sheetName val="DZ110ChauDoc-TriTon"/>
      <sheetName val="Tram110TriTon"/>
      <sheetName val="DZ110DucHoa-TrangBang"/>
      <sheetName val="DZ110XuanTruong-DucLinh"/>
      <sheetName val="DZ&amp;Tram110BinhHoa-AnPhu"/>
      <sheetName val="Tram110BauBeo&amp;DN"/>
      <sheetName val="Sheat1"/>
      <sheetName val="HC)13"/>
      <sheetName val="sent to"/>
      <sheetName val="THKPBXSon4.5.03"/>
      <sheetName val="BC ton quy"/>
      <sheetName val="Chi NH"/>
      <sheetName val="TT CAT KCN"/>
      <sheetName val="Chi KHAC"/>
      <sheetName val="THU BaNNHA"/>
      <sheetName val="THU KHAC"/>
      <sheetName val="TH"/>
      <sheetName val="Dot 2 (2)"/>
      <sheetName val="Lai qua han"/>
      <sheetName val="Lai QH 18-3"/>
      <sheetName val="TBao 1"/>
      <sheetName val="TBao 2"/>
      <sheetName val="TH Dot 1 SUA"/>
      <sheetName val="Dot 1 goc"/>
      <sheetName val="Dienthoai 1 Thi"/>
      <sheetName val="Dot 1 chuan"/>
      <sheetName val="TH Dot 2 SUA"/>
      <sheetName val="Nha tho 1"/>
      <sheetName val="Dienthoai 1"/>
      <sheetName val="Nha tho"/>
      <sheetName val="Dienthoai 2"/>
      <sheetName val="Nha tho 1 (2)"/>
      <sheetName val="Mat Bang - HD"/>
      <sheetName val="Lai QH 25-5"/>
      <sheetName val="Dot 2 chuan"/>
      <sheetName val="Dienthoai 2 Thi"/>
      <sheetName val="TH Dot 1 Thi"/>
      <sheetName val="TH Dot 2 Thi"/>
      <sheetName val="TB Noptien D2"/>
      <sheetName val="Dot 2 theo PT"/>
      <sheetName val="Du toan"/>
      <sheetName val="Phan tich vat tu"/>
      <sheetName val="Tong hop vat tu"/>
      <sheetName val="Gia tri vat tu"/>
      <sheetName val="Chenh lech vat tu"/>
      <sheetName val="Chi phi van chuyen"/>
      <sheetName val="Don gia chi tiet"/>
      <sheetName val="Du thau"/>
      <sheetName val="Tong hop kinh phi"/>
      <sheetName val="Tu van Thiet ke"/>
      <sheetName val="Tien do thi cong"/>
      <sheetName val="Bia du toan"/>
      <sheetName val="Tro giup"/>
      <sheetName val="Config"/>
      <sheetName val="TH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25-HT dien luoi goc"/>
      <sheetName val="25-HT&amp;QH dien luoi"/>
      <sheetName val="25-HT dien luoi tk"/>
      <sheetName val="26-QH luoi dien"/>
      <sheetName val="Sheet1"/>
      <sheetName val="Sheet2"/>
      <sheetName val="Sheet3"/>
      <sheetName val="XL4Poppy"/>
      <sheetName val="00000000"/>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mpaq "/>
      <sheetName val="Linh kien + CMS PC"/>
      <sheetName val="#REF!"/>
      <sheetName val="#REF"/>
      <sheetName val="tra-vat-lieu"/>
      <sheetName val="Sheet1"/>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7"/>
      <sheetName val="Sheet18"/>
      <sheetName val="Sheet19"/>
      <sheetName val="Sheet20"/>
      <sheetName val="Sheet21"/>
      <sheetName val="Sheet22"/>
      <sheetName val="Sheet23"/>
      <sheetName val="Sheet24"/>
      <sheetName val="Sheet25"/>
      <sheetName val="Sheet26"/>
      <sheetName val="Sheet27"/>
      <sheetName val="Sheet28"/>
      <sheetName val="Sheet29"/>
      <sheetName val="Sheet30"/>
      <sheetName val="Sheet31"/>
      <sheetName val="Sheet32"/>
      <sheetName val="Sheet33"/>
      <sheetName val="Sheet34"/>
      <sheetName val="Sheet35"/>
      <sheetName val="Sheet36"/>
      <sheetName val="Sheet37"/>
      <sheetName val="Sheet38"/>
      <sheetName val="Sheet39"/>
      <sheetName val="Sheet40"/>
      <sheetName val="Sheet41"/>
      <sheetName val="Sheet42"/>
      <sheetName val="Sheet43"/>
      <sheetName val="Sheet44"/>
      <sheetName val="Sheet45"/>
      <sheetName val="Sheet46"/>
      <sheetName val="Sheet47"/>
      <sheetName val="Sheet48"/>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DOCHAT1"/>
      <sheetName val="DOCHAT2"/>
      <sheetName val="DNTC"/>
      <sheetName val="Compressive_strength (gun)1"/>
      <sheetName val="Compressive_strength (gun)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130"/>
  <sheetViews>
    <sheetView tabSelected="1" zoomScale="115" zoomScaleNormal="115" zoomScalePageLayoutView="0" workbookViewId="0" topLeftCell="A1">
      <selection activeCell="C7" sqref="C7"/>
    </sheetView>
  </sheetViews>
  <sheetFormatPr defaultColWidth="9" defaultRowHeight="15" outlineLevelRow="1" outlineLevelCol="1"/>
  <cols>
    <col min="1" max="1" width="4.09765625" style="52" customWidth="1"/>
    <col min="2" max="2" width="35.3984375" style="52" customWidth="1"/>
    <col min="3" max="3" width="9.3984375" style="52" customWidth="1"/>
    <col min="4" max="4" width="9" style="52" hidden="1" customWidth="1" outlineLevel="1"/>
    <col min="5" max="5" width="7.8984375" style="52" customWidth="1" collapsed="1"/>
    <col min="6" max="6" width="8.19921875" style="52" customWidth="1" outlineLevel="1"/>
    <col min="7" max="7" width="7.3984375" style="52" customWidth="1"/>
    <col min="8" max="8" width="6.296875" style="52" customWidth="1"/>
    <col min="9" max="9" width="6.3984375" style="52" customWidth="1"/>
    <col min="10" max="10" width="6.19921875" style="52" customWidth="1"/>
    <col min="11" max="16384" width="9" style="52" customWidth="1"/>
  </cols>
  <sheetData>
    <row r="1" spans="1:9" s="47" customFormat="1" ht="16.5">
      <c r="A1" s="227" t="s">
        <v>34</v>
      </c>
      <c r="B1" s="227"/>
      <c r="C1" s="17"/>
      <c r="D1" s="17"/>
      <c r="E1" s="18"/>
      <c r="F1" s="18"/>
      <c r="G1" s="18"/>
      <c r="H1" s="18"/>
      <c r="I1" s="18"/>
    </row>
    <row r="2" spans="1:9" s="47" customFormat="1" ht="16.5">
      <c r="A2" s="16"/>
      <c r="B2" s="230" t="s">
        <v>157</v>
      </c>
      <c r="C2" s="230"/>
      <c r="D2" s="230"/>
      <c r="E2" s="230"/>
      <c r="F2" s="230"/>
      <c r="G2" s="230"/>
      <c r="H2" s="230"/>
      <c r="I2" s="230"/>
    </row>
    <row r="3" spans="1:9" ht="12.75">
      <c r="A3" s="53"/>
      <c r="B3" s="54"/>
      <c r="C3" s="54"/>
      <c r="D3" s="54"/>
      <c r="E3" s="55"/>
      <c r="F3" s="55"/>
      <c r="G3" s="55"/>
      <c r="H3" s="55"/>
      <c r="I3" s="55"/>
    </row>
    <row r="4" spans="1:10" ht="36.75" customHeight="1">
      <c r="A4" s="228" t="s">
        <v>0</v>
      </c>
      <c r="B4" s="228" t="s">
        <v>67</v>
      </c>
      <c r="C4" s="226" t="s">
        <v>15</v>
      </c>
      <c r="D4" s="228" t="s">
        <v>194</v>
      </c>
      <c r="E4" s="226" t="s">
        <v>158</v>
      </c>
      <c r="F4" s="226"/>
      <c r="G4" s="226"/>
      <c r="H4" s="226" t="s">
        <v>160</v>
      </c>
      <c r="I4" s="226"/>
      <c r="J4" s="226" t="s">
        <v>319</v>
      </c>
    </row>
    <row r="5" spans="1:10" ht="38.25">
      <c r="A5" s="229"/>
      <c r="B5" s="229"/>
      <c r="C5" s="226"/>
      <c r="D5" s="229"/>
      <c r="E5" s="56" t="s">
        <v>21</v>
      </c>
      <c r="F5" s="56" t="s">
        <v>324</v>
      </c>
      <c r="G5" s="56" t="s">
        <v>159</v>
      </c>
      <c r="H5" s="56" t="s">
        <v>21</v>
      </c>
      <c r="I5" s="56" t="s">
        <v>23</v>
      </c>
      <c r="J5" s="226"/>
    </row>
    <row r="6" spans="1:10" ht="20.25" customHeight="1">
      <c r="A6" s="57" t="s">
        <v>36</v>
      </c>
      <c r="B6" s="58" t="s">
        <v>68</v>
      </c>
      <c r="C6" s="59"/>
      <c r="D6" s="59"/>
      <c r="E6" s="60"/>
      <c r="F6" s="60"/>
      <c r="G6" s="60"/>
      <c r="H6" s="60"/>
      <c r="I6" s="60"/>
      <c r="J6" s="140"/>
    </row>
    <row r="7" spans="1:14" ht="25.5">
      <c r="A7" s="61">
        <v>1</v>
      </c>
      <c r="B7" s="62" t="s">
        <v>69</v>
      </c>
      <c r="C7" s="61" t="s">
        <v>12</v>
      </c>
      <c r="D7" s="63">
        <f>SUM(D8:D11)</f>
        <v>5185</v>
      </c>
      <c r="E7" s="63">
        <f>SUM(E8:E11)</f>
        <v>14693</v>
      </c>
      <c r="F7" s="64" t="s">
        <v>70</v>
      </c>
      <c r="G7" s="63">
        <f>SUM(G8:G11)</f>
        <v>5654</v>
      </c>
      <c r="H7" s="65">
        <f aca="true" t="shared" si="0" ref="H7:H16">G7/E7*100</f>
        <v>38.48090927652624</v>
      </c>
      <c r="I7" s="65">
        <f aca="true" t="shared" si="1" ref="I7:I12">G7/D7*100</f>
        <v>109.0453230472517</v>
      </c>
      <c r="J7" s="141"/>
      <c r="K7" s="142"/>
      <c r="L7" s="66"/>
      <c r="M7" s="67"/>
      <c r="N7" s="67"/>
    </row>
    <row r="8" spans="1:12" ht="20.25" customHeight="1">
      <c r="A8" s="68" t="s">
        <v>70</v>
      </c>
      <c r="B8" s="69" t="s">
        <v>72</v>
      </c>
      <c r="C8" s="68" t="s">
        <v>17</v>
      </c>
      <c r="D8" s="70">
        <v>625</v>
      </c>
      <c r="E8" s="70">
        <v>3380</v>
      </c>
      <c r="F8" s="71" t="s">
        <v>70</v>
      </c>
      <c r="G8" s="70">
        <v>660</v>
      </c>
      <c r="H8" s="72">
        <f t="shared" si="0"/>
        <v>19.526627218934912</v>
      </c>
      <c r="I8" s="72">
        <f t="shared" si="1"/>
        <v>105.60000000000001</v>
      </c>
      <c r="J8" s="141"/>
      <c r="K8" s="142"/>
      <c r="L8" s="66"/>
    </row>
    <row r="9" spans="1:12" ht="20.25" customHeight="1">
      <c r="A9" s="68" t="s">
        <v>70</v>
      </c>
      <c r="B9" s="69" t="s">
        <v>73</v>
      </c>
      <c r="C9" s="68" t="s">
        <v>17</v>
      </c>
      <c r="D9" s="70">
        <v>1300</v>
      </c>
      <c r="E9" s="70">
        <v>4120</v>
      </c>
      <c r="F9" s="71" t="s">
        <v>70</v>
      </c>
      <c r="G9" s="70">
        <v>1464</v>
      </c>
      <c r="H9" s="72">
        <f t="shared" si="0"/>
        <v>35.53398058252427</v>
      </c>
      <c r="I9" s="72">
        <f t="shared" si="1"/>
        <v>112.61538461538461</v>
      </c>
      <c r="J9" s="141"/>
      <c r="K9" s="142"/>
      <c r="L9" s="66"/>
    </row>
    <row r="10" spans="1:12" ht="20.25" customHeight="1">
      <c r="A10" s="68" t="s">
        <v>70</v>
      </c>
      <c r="B10" s="69" t="s">
        <v>74</v>
      </c>
      <c r="C10" s="68" t="s">
        <v>17</v>
      </c>
      <c r="D10" s="70">
        <v>2830</v>
      </c>
      <c r="E10" s="70">
        <v>6130</v>
      </c>
      <c r="F10" s="71" t="s">
        <v>70</v>
      </c>
      <c r="G10" s="70">
        <v>3070</v>
      </c>
      <c r="H10" s="72">
        <f t="shared" si="0"/>
        <v>50.08156606851549</v>
      </c>
      <c r="I10" s="72">
        <f t="shared" si="1"/>
        <v>108.48056537102472</v>
      </c>
      <c r="J10" s="141"/>
      <c r="K10" s="142"/>
      <c r="L10" s="66"/>
    </row>
    <row r="11" spans="1:12" ht="20.25" customHeight="1">
      <c r="A11" s="68" t="s">
        <v>70</v>
      </c>
      <c r="B11" s="69" t="s">
        <v>75</v>
      </c>
      <c r="C11" s="68" t="s">
        <v>17</v>
      </c>
      <c r="D11" s="70">
        <v>430</v>
      </c>
      <c r="E11" s="70">
        <v>1063</v>
      </c>
      <c r="F11" s="71" t="s">
        <v>70</v>
      </c>
      <c r="G11" s="70">
        <v>460</v>
      </c>
      <c r="H11" s="72">
        <f t="shared" si="0"/>
        <v>43.273753527751644</v>
      </c>
      <c r="I11" s="72">
        <f t="shared" si="1"/>
        <v>106.9767441860465</v>
      </c>
      <c r="J11" s="141"/>
      <c r="K11" s="142"/>
      <c r="L11" s="66"/>
    </row>
    <row r="12" spans="1:10" ht="25.5">
      <c r="A12" s="61">
        <v>2</v>
      </c>
      <c r="B12" s="62" t="s">
        <v>76</v>
      </c>
      <c r="C12" s="61" t="s">
        <v>12</v>
      </c>
      <c r="D12" s="63">
        <f>SUM(D13:D16)</f>
        <v>8100</v>
      </c>
      <c r="E12" s="63">
        <f>SUM(E13:E16)</f>
        <v>22240</v>
      </c>
      <c r="F12" s="64" t="s">
        <v>70</v>
      </c>
      <c r="G12" s="63">
        <f>SUM(G13:G16)</f>
        <v>9110</v>
      </c>
      <c r="H12" s="65">
        <f t="shared" si="0"/>
        <v>40.96223021582734</v>
      </c>
      <c r="I12" s="65">
        <f t="shared" si="1"/>
        <v>112.46913580246914</v>
      </c>
      <c r="J12" s="141"/>
    </row>
    <row r="13" spans="1:15" ht="20.25" customHeight="1">
      <c r="A13" s="68" t="s">
        <v>70</v>
      </c>
      <c r="B13" s="69" t="s">
        <v>77</v>
      </c>
      <c r="C13" s="68" t="s">
        <v>17</v>
      </c>
      <c r="D13" s="70">
        <v>900</v>
      </c>
      <c r="E13" s="70">
        <v>5640</v>
      </c>
      <c r="F13" s="71" t="s">
        <v>70</v>
      </c>
      <c r="G13" s="73">
        <f>ROUND(G8*1.45,-1)</f>
        <v>960</v>
      </c>
      <c r="H13" s="72">
        <f t="shared" si="0"/>
        <v>17.02127659574468</v>
      </c>
      <c r="I13" s="72">
        <f aca="true" t="shared" si="2" ref="I13:I21">G13/D13*100</f>
        <v>106.66666666666667</v>
      </c>
      <c r="J13" s="141"/>
      <c r="K13" s="142"/>
      <c r="M13" s="74"/>
      <c r="N13" s="74"/>
      <c r="O13" s="74"/>
    </row>
    <row r="14" spans="1:15" ht="20.25" customHeight="1">
      <c r="A14" s="68" t="s">
        <v>70</v>
      </c>
      <c r="B14" s="69" t="s">
        <v>73</v>
      </c>
      <c r="C14" s="68" t="s">
        <v>17</v>
      </c>
      <c r="D14" s="70">
        <v>2100</v>
      </c>
      <c r="E14" s="70">
        <v>5970</v>
      </c>
      <c r="F14" s="71" t="s">
        <v>70</v>
      </c>
      <c r="G14" s="73">
        <f>ROUND(G9*1.65,-1)</f>
        <v>2420</v>
      </c>
      <c r="H14" s="72">
        <f t="shared" si="0"/>
        <v>40.53601340033501</v>
      </c>
      <c r="I14" s="72">
        <f t="shared" si="2"/>
        <v>115.23809523809523</v>
      </c>
      <c r="J14" s="141"/>
      <c r="K14" s="142"/>
      <c r="M14" s="74"/>
      <c r="N14" s="74"/>
      <c r="O14" s="74"/>
    </row>
    <row r="15" spans="1:15" ht="20.25" customHeight="1">
      <c r="A15" s="68" t="s">
        <v>70</v>
      </c>
      <c r="B15" s="69" t="s">
        <v>74</v>
      </c>
      <c r="C15" s="68" t="s">
        <v>17</v>
      </c>
      <c r="D15" s="70">
        <v>4400</v>
      </c>
      <c r="E15" s="70">
        <v>8920</v>
      </c>
      <c r="F15" s="71" t="s">
        <v>70</v>
      </c>
      <c r="G15" s="73">
        <f>ROUND(G10*1.62,-1)</f>
        <v>4970</v>
      </c>
      <c r="H15" s="72">
        <f t="shared" si="0"/>
        <v>55.71748878923767</v>
      </c>
      <c r="I15" s="72">
        <f t="shared" si="2"/>
        <v>112.95454545454547</v>
      </c>
      <c r="J15" s="141"/>
      <c r="K15" s="142"/>
      <c r="M15" s="74"/>
      <c r="N15" s="74"/>
      <c r="O15" s="74"/>
    </row>
    <row r="16" spans="1:15" ht="20.25" customHeight="1">
      <c r="A16" s="68" t="s">
        <v>70</v>
      </c>
      <c r="B16" s="69" t="s">
        <v>75</v>
      </c>
      <c r="C16" s="68" t="s">
        <v>17</v>
      </c>
      <c r="D16" s="70">
        <v>700</v>
      </c>
      <c r="E16" s="70">
        <v>1710</v>
      </c>
      <c r="F16" s="71" t="s">
        <v>70</v>
      </c>
      <c r="G16" s="73">
        <f>ROUND(G11*1.65,-1)</f>
        <v>760</v>
      </c>
      <c r="H16" s="72">
        <f t="shared" si="0"/>
        <v>44.44444444444444</v>
      </c>
      <c r="I16" s="72">
        <f t="shared" si="2"/>
        <v>108.57142857142857</v>
      </c>
      <c r="J16" s="141"/>
      <c r="M16" s="74"/>
      <c r="N16" s="74"/>
      <c r="O16" s="74"/>
    </row>
    <row r="17" spans="1:10" ht="25.5">
      <c r="A17" s="61">
        <v>3</v>
      </c>
      <c r="B17" s="62" t="s">
        <v>78</v>
      </c>
      <c r="C17" s="61" t="s">
        <v>13</v>
      </c>
      <c r="D17" s="61"/>
      <c r="E17" s="75">
        <v>100</v>
      </c>
      <c r="F17" s="64" t="s">
        <v>70</v>
      </c>
      <c r="G17" s="75">
        <v>100</v>
      </c>
      <c r="H17" s="65"/>
      <c r="I17" s="65"/>
      <c r="J17" s="141"/>
    </row>
    <row r="18" spans="1:10" ht="20.25" customHeight="1">
      <c r="A18" s="68" t="s">
        <v>70</v>
      </c>
      <c r="B18" s="69" t="s">
        <v>72</v>
      </c>
      <c r="C18" s="68" t="s">
        <v>13</v>
      </c>
      <c r="D18" s="71">
        <f>D13/D12*100</f>
        <v>11.11111111111111</v>
      </c>
      <c r="E18" s="76" t="s">
        <v>195</v>
      </c>
      <c r="F18" s="71" t="s">
        <v>70</v>
      </c>
      <c r="G18" s="71">
        <f>G13/G12*100</f>
        <v>10.53787047200878</v>
      </c>
      <c r="H18" s="72"/>
      <c r="I18" s="72">
        <f t="shared" si="2"/>
        <v>94.84083424807903</v>
      </c>
      <c r="J18" s="141"/>
    </row>
    <row r="19" spans="1:10" ht="20.25" customHeight="1">
      <c r="A19" s="68" t="s">
        <v>70</v>
      </c>
      <c r="B19" s="69" t="s">
        <v>73</v>
      </c>
      <c r="C19" s="68" t="s">
        <v>13</v>
      </c>
      <c r="D19" s="71">
        <f>D14/D12*100</f>
        <v>25.925925925925924</v>
      </c>
      <c r="E19" s="76" t="s">
        <v>196</v>
      </c>
      <c r="F19" s="71" t="s">
        <v>70</v>
      </c>
      <c r="G19" s="71">
        <f>G14/G12*100</f>
        <v>26.5642151481888</v>
      </c>
      <c r="H19" s="72"/>
      <c r="I19" s="72">
        <f t="shared" si="2"/>
        <v>102.46197271444252</v>
      </c>
      <c r="J19" s="141"/>
    </row>
    <row r="20" spans="1:10" ht="20.25" customHeight="1">
      <c r="A20" s="68" t="s">
        <v>70</v>
      </c>
      <c r="B20" s="69" t="s">
        <v>74</v>
      </c>
      <c r="C20" s="68" t="s">
        <v>13</v>
      </c>
      <c r="D20" s="71">
        <f>D15/D12*100</f>
        <v>54.32098765432099</v>
      </c>
      <c r="E20" s="76" t="s">
        <v>197</v>
      </c>
      <c r="F20" s="71" t="s">
        <v>70</v>
      </c>
      <c r="G20" s="71">
        <f>G15/G12*100</f>
        <v>54.55543358946213</v>
      </c>
      <c r="H20" s="72"/>
      <c r="I20" s="72">
        <f t="shared" si="2"/>
        <v>100.43159365332801</v>
      </c>
      <c r="J20" s="141"/>
    </row>
    <row r="21" spans="1:10" ht="20.25" customHeight="1">
      <c r="A21" s="68" t="s">
        <v>70</v>
      </c>
      <c r="B21" s="69" t="s">
        <v>75</v>
      </c>
      <c r="C21" s="68" t="s">
        <v>13</v>
      </c>
      <c r="D21" s="71">
        <f>D16/D12*100</f>
        <v>8.641975308641975</v>
      </c>
      <c r="E21" s="76" t="s">
        <v>198</v>
      </c>
      <c r="F21" s="71" t="s">
        <v>70</v>
      </c>
      <c r="G21" s="71">
        <f>G16/G12*100</f>
        <v>8.342480790340286</v>
      </c>
      <c r="H21" s="72"/>
      <c r="I21" s="72">
        <f t="shared" si="2"/>
        <v>96.5344205739376</v>
      </c>
      <c r="J21" s="141"/>
    </row>
    <row r="22" spans="1:10" ht="20.25" customHeight="1">
      <c r="A22" s="61">
        <v>4</v>
      </c>
      <c r="B22" s="62" t="s">
        <v>306</v>
      </c>
      <c r="C22" s="61" t="s">
        <v>13</v>
      </c>
      <c r="D22" s="61"/>
      <c r="E22" s="77"/>
      <c r="F22" s="64">
        <v>1.49</v>
      </c>
      <c r="G22" s="64">
        <v>2.15</v>
      </c>
      <c r="H22" s="65"/>
      <c r="I22" s="65"/>
      <c r="J22" s="141"/>
    </row>
    <row r="23" spans="1:10" ht="20.25" customHeight="1">
      <c r="A23" s="61" t="s">
        <v>37</v>
      </c>
      <c r="B23" s="62" t="s">
        <v>79</v>
      </c>
      <c r="C23" s="68"/>
      <c r="D23" s="68"/>
      <c r="E23" s="78"/>
      <c r="F23" s="78"/>
      <c r="G23" s="78"/>
      <c r="H23" s="72"/>
      <c r="I23" s="72"/>
      <c r="J23" s="141"/>
    </row>
    <row r="24" spans="1:10" ht="20.25" customHeight="1">
      <c r="A24" s="61" t="s">
        <v>80</v>
      </c>
      <c r="B24" s="62" t="s">
        <v>77</v>
      </c>
      <c r="C24" s="68"/>
      <c r="D24" s="68"/>
      <c r="E24" s="78"/>
      <c r="F24" s="78"/>
      <c r="G24" s="78"/>
      <c r="H24" s="72"/>
      <c r="I24" s="72"/>
      <c r="J24" s="141"/>
    </row>
    <row r="25" spans="1:10" ht="20.25" customHeight="1">
      <c r="A25" s="61">
        <v>1</v>
      </c>
      <c r="B25" s="62" t="s">
        <v>81</v>
      </c>
      <c r="C25" s="68"/>
      <c r="D25" s="68"/>
      <c r="E25" s="78"/>
      <c r="F25" s="78"/>
      <c r="G25" s="78"/>
      <c r="H25" s="72"/>
      <c r="I25" s="72"/>
      <c r="J25" s="141"/>
    </row>
    <row r="26" spans="1:10" ht="20.25" customHeight="1">
      <c r="A26" s="68" t="s">
        <v>82</v>
      </c>
      <c r="B26" s="62" t="s">
        <v>307</v>
      </c>
      <c r="C26" s="68"/>
      <c r="D26" s="68"/>
      <c r="E26" s="78"/>
      <c r="F26" s="78"/>
      <c r="G26" s="78"/>
      <c r="H26" s="72"/>
      <c r="I26" s="72"/>
      <c r="J26" s="141"/>
    </row>
    <row r="27" spans="1:10" ht="20.25" customHeight="1">
      <c r="A27" s="68"/>
      <c r="B27" s="69" t="s">
        <v>26</v>
      </c>
      <c r="C27" s="79" t="s">
        <v>24</v>
      </c>
      <c r="D27" s="79"/>
      <c r="E27" s="80">
        <v>10899</v>
      </c>
      <c r="F27" s="80">
        <f>F32+F36+F39+F40+F41</f>
        <v>11954</v>
      </c>
      <c r="G27" s="80">
        <v>10954</v>
      </c>
      <c r="H27" s="81">
        <f>G27/E27*100</f>
        <v>100.50463345261034</v>
      </c>
      <c r="I27" s="81">
        <v>97.85249767741013</v>
      </c>
      <c r="J27" s="141"/>
    </row>
    <row r="28" spans="1:10" ht="20.25" customHeight="1">
      <c r="A28" s="68" t="s">
        <v>83</v>
      </c>
      <c r="B28" s="82" t="s">
        <v>84</v>
      </c>
      <c r="C28" s="79"/>
      <c r="D28" s="79"/>
      <c r="E28" s="80"/>
      <c r="F28" s="80"/>
      <c r="G28" s="80"/>
      <c r="H28" s="81"/>
      <c r="I28" s="81"/>
      <c r="J28" s="141"/>
    </row>
    <row r="29" spans="1:10" ht="20.25" customHeight="1">
      <c r="A29" s="68" t="s">
        <v>70</v>
      </c>
      <c r="B29" s="69" t="s">
        <v>27</v>
      </c>
      <c r="C29" s="79" t="s">
        <v>16</v>
      </c>
      <c r="D29" s="79"/>
      <c r="E29" s="80">
        <v>7973</v>
      </c>
      <c r="F29" s="80">
        <v>8307</v>
      </c>
      <c r="G29" s="80">
        <v>8307</v>
      </c>
      <c r="H29" s="81">
        <f aca="true" t="shared" si="3" ref="H29:H40">G29/E29*100</f>
        <v>104.18913834190393</v>
      </c>
      <c r="I29" s="81">
        <v>101.26042225364473</v>
      </c>
      <c r="J29" s="141"/>
    </row>
    <row r="30" spans="1:10" ht="20.25" customHeight="1">
      <c r="A30" s="68" t="s">
        <v>70</v>
      </c>
      <c r="B30" s="69" t="s">
        <v>28</v>
      </c>
      <c r="C30" s="79" t="s">
        <v>14</v>
      </c>
      <c r="D30" s="79"/>
      <c r="E30" s="80">
        <f>E34+E38</f>
        <v>37593</v>
      </c>
      <c r="F30" s="190">
        <v>37988.613</v>
      </c>
      <c r="G30" s="80">
        <v>37988.613</v>
      </c>
      <c r="H30" s="81">
        <f t="shared" si="3"/>
        <v>101.05235815178358</v>
      </c>
      <c r="I30" s="81">
        <v>101.77793168117884</v>
      </c>
      <c r="J30" s="141"/>
    </row>
    <row r="31" spans="1:10" ht="20.25" customHeight="1">
      <c r="A31" s="68" t="s">
        <v>71</v>
      </c>
      <c r="B31" s="69" t="s">
        <v>85</v>
      </c>
      <c r="C31" s="79"/>
      <c r="D31" s="79"/>
      <c r="E31" s="80"/>
      <c r="F31" s="189"/>
      <c r="G31" s="80"/>
      <c r="H31" s="81"/>
      <c r="I31" s="81"/>
      <c r="J31" s="141"/>
    </row>
    <row r="32" spans="1:10" ht="20.25" customHeight="1">
      <c r="A32" s="68"/>
      <c r="B32" s="69" t="s">
        <v>86</v>
      </c>
      <c r="C32" s="79" t="s">
        <v>16</v>
      </c>
      <c r="D32" s="79"/>
      <c r="E32" s="80">
        <v>7075</v>
      </c>
      <c r="F32" s="190">
        <v>7332</v>
      </c>
      <c r="G32" s="80">
        <v>7332</v>
      </c>
      <c r="H32" s="81">
        <f t="shared" si="3"/>
        <v>103.63250883392226</v>
      </c>
      <c r="I32" s="81">
        <v>103.2385243593354</v>
      </c>
      <c r="J32" s="141"/>
    </row>
    <row r="33" spans="1:10" ht="20.25" customHeight="1">
      <c r="A33" s="68"/>
      <c r="B33" s="69" t="s">
        <v>87</v>
      </c>
      <c r="C33" s="79" t="s">
        <v>22</v>
      </c>
      <c r="D33" s="79"/>
      <c r="E33" s="83">
        <v>48.5</v>
      </c>
      <c r="F33" s="191">
        <v>47.09</v>
      </c>
      <c r="G33" s="83">
        <v>47.09</v>
      </c>
      <c r="H33" s="81">
        <f t="shared" si="3"/>
        <v>97.09278350515464</v>
      </c>
      <c r="I33" s="81">
        <v>100.06977259126273</v>
      </c>
      <c r="J33" s="141"/>
    </row>
    <row r="34" spans="1:10" ht="20.25" customHeight="1">
      <c r="A34" s="68"/>
      <c r="B34" s="69" t="s">
        <v>88</v>
      </c>
      <c r="C34" s="79" t="s">
        <v>14</v>
      </c>
      <c r="D34" s="79"/>
      <c r="E34" s="80">
        <v>34338</v>
      </c>
      <c r="F34" s="190">
        <v>34526.388</v>
      </c>
      <c r="G34" s="80">
        <v>34526.388</v>
      </c>
      <c r="H34" s="81">
        <f t="shared" si="3"/>
        <v>100.54862834177878</v>
      </c>
      <c r="I34" s="81">
        <v>103.31055655296228</v>
      </c>
      <c r="J34" s="141"/>
    </row>
    <row r="35" spans="1:10" ht="20.25" customHeight="1">
      <c r="A35" s="68" t="s">
        <v>71</v>
      </c>
      <c r="B35" s="69" t="s">
        <v>89</v>
      </c>
      <c r="C35" s="79"/>
      <c r="D35" s="79"/>
      <c r="E35" s="80"/>
      <c r="F35" s="190"/>
      <c r="G35" s="80"/>
      <c r="H35" s="81"/>
      <c r="I35" s="81"/>
      <c r="J35" s="141"/>
    </row>
    <row r="36" spans="1:10" ht="20.25" customHeight="1">
      <c r="A36" s="68"/>
      <c r="B36" s="69" t="s">
        <v>86</v>
      </c>
      <c r="C36" s="79" t="s">
        <v>16</v>
      </c>
      <c r="D36" s="79"/>
      <c r="E36" s="80">
        <v>898</v>
      </c>
      <c r="F36" s="190">
        <v>975</v>
      </c>
      <c r="G36" s="80">
        <v>975</v>
      </c>
      <c r="H36" s="81">
        <f t="shared" si="3"/>
        <v>108.57461024498886</v>
      </c>
      <c r="I36" s="81">
        <v>88.50762527233115</v>
      </c>
      <c r="J36" s="141"/>
    </row>
    <row r="37" spans="1:10" ht="20.25" customHeight="1">
      <c r="A37" s="68"/>
      <c r="B37" s="69" t="s">
        <v>87</v>
      </c>
      <c r="C37" s="79" t="s">
        <v>22</v>
      </c>
      <c r="D37" s="79"/>
      <c r="E37" s="83">
        <v>36.2</v>
      </c>
      <c r="F37" s="191">
        <v>35.51</v>
      </c>
      <c r="G37" s="83">
        <v>35.51</v>
      </c>
      <c r="H37" s="81">
        <f t="shared" si="3"/>
        <v>98.09392265193368</v>
      </c>
      <c r="I37" s="81">
        <v>100.17366453265042</v>
      </c>
      <c r="J37" s="141"/>
    </row>
    <row r="38" spans="1:10" ht="20.25" customHeight="1">
      <c r="A38" s="68"/>
      <c r="B38" s="69" t="s">
        <v>88</v>
      </c>
      <c r="C38" s="79" t="s">
        <v>14</v>
      </c>
      <c r="D38" s="79"/>
      <c r="E38" s="80">
        <v>3255</v>
      </c>
      <c r="F38" s="190">
        <v>3462.225</v>
      </c>
      <c r="G38" s="80">
        <v>3462.225</v>
      </c>
      <c r="H38" s="81">
        <f t="shared" si="3"/>
        <v>106.36635944700461</v>
      </c>
      <c r="I38" s="81">
        <v>88.66133162612036</v>
      </c>
      <c r="J38" s="141"/>
    </row>
    <row r="39" spans="1:10" ht="20.25" customHeight="1">
      <c r="A39" s="68" t="s">
        <v>90</v>
      </c>
      <c r="B39" s="82" t="s">
        <v>93</v>
      </c>
      <c r="C39" s="79" t="s">
        <v>16</v>
      </c>
      <c r="D39" s="79"/>
      <c r="E39" s="80">
        <v>2972</v>
      </c>
      <c r="F39" s="190">
        <v>1201</v>
      </c>
      <c r="G39" s="80">
        <v>1201</v>
      </c>
      <c r="H39" s="81">
        <f t="shared" si="3"/>
        <v>40.41049798115747</v>
      </c>
      <c r="I39" s="81">
        <v>98.8477366255144</v>
      </c>
      <c r="J39" s="141"/>
    </row>
    <row r="40" spans="1:10" ht="20.25" customHeight="1">
      <c r="A40" s="68" t="s">
        <v>91</v>
      </c>
      <c r="B40" s="82" t="s">
        <v>94</v>
      </c>
      <c r="C40" s="79" t="s">
        <v>16</v>
      </c>
      <c r="D40" s="79"/>
      <c r="E40" s="80">
        <v>1656</v>
      </c>
      <c r="F40" s="190">
        <v>1306</v>
      </c>
      <c r="G40" s="80">
        <v>1306</v>
      </c>
      <c r="H40" s="81">
        <f t="shared" si="3"/>
        <v>78.8647342995169</v>
      </c>
      <c r="I40" s="81">
        <v>79.69245789602148</v>
      </c>
      <c r="J40" s="141"/>
    </row>
    <row r="41" spans="1:10" ht="20.25" customHeight="1">
      <c r="A41" s="68" t="s">
        <v>92</v>
      </c>
      <c r="B41" s="82" t="s">
        <v>95</v>
      </c>
      <c r="C41" s="79" t="s">
        <v>16</v>
      </c>
      <c r="D41" s="79"/>
      <c r="E41" s="80"/>
      <c r="F41" s="190">
        <v>1140</v>
      </c>
      <c r="G41" s="80">
        <v>140</v>
      </c>
      <c r="H41" s="81"/>
      <c r="I41" s="81">
        <v>102.18978102189782</v>
      </c>
      <c r="J41" s="141"/>
    </row>
    <row r="42" spans="1:10" ht="20.25" customHeight="1">
      <c r="A42" s="68" t="s">
        <v>82</v>
      </c>
      <c r="B42" s="62" t="s">
        <v>308</v>
      </c>
      <c r="C42" s="68"/>
      <c r="D42" s="68"/>
      <c r="E42" s="84"/>
      <c r="F42" s="84"/>
      <c r="G42" s="84"/>
      <c r="H42" s="72"/>
      <c r="I42" s="72"/>
      <c r="J42" s="141"/>
    </row>
    <row r="43" spans="1:10" ht="20.25" customHeight="1">
      <c r="A43" s="68" t="s">
        <v>70</v>
      </c>
      <c r="B43" s="69" t="s">
        <v>96</v>
      </c>
      <c r="C43" s="79" t="s">
        <v>29</v>
      </c>
      <c r="D43" s="79"/>
      <c r="E43" s="80">
        <v>26048</v>
      </c>
      <c r="F43" s="80">
        <v>23995</v>
      </c>
      <c r="G43" s="80">
        <v>23995</v>
      </c>
      <c r="H43" s="81">
        <f>G43/E43*100</f>
        <v>92.11839680589681</v>
      </c>
      <c r="I43" s="81">
        <v>101.02</v>
      </c>
      <c r="J43" s="141"/>
    </row>
    <row r="44" spans="1:10" ht="20.25" customHeight="1">
      <c r="A44" s="68" t="s">
        <v>70</v>
      </c>
      <c r="B44" s="69" t="s">
        <v>97</v>
      </c>
      <c r="C44" s="79" t="s">
        <v>29</v>
      </c>
      <c r="D44" s="79"/>
      <c r="E44" s="80">
        <v>85665</v>
      </c>
      <c r="F44" s="80">
        <v>78320</v>
      </c>
      <c r="G44" s="80">
        <v>78320</v>
      </c>
      <c r="H44" s="81">
        <f>G44/E44*100</f>
        <v>91.42590322768925</v>
      </c>
      <c r="I44" s="81">
        <v>103.65</v>
      </c>
      <c r="J44" s="141"/>
    </row>
    <row r="45" spans="1:10" ht="20.25" customHeight="1">
      <c r="A45" s="68" t="s">
        <v>70</v>
      </c>
      <c r="B45" s="69" t="s">
        <v>98</v>
      </c>
      <c r="C45" s="79" t="s">
        <v>29</v>
      </c>
      <c r="D45" s="79"/>
      <c r="E45" s="80">
        <v>157791</v>
      </c>
      <c r="F45" s="80">
        <v>145020</v>
      </c>
      <c r="G45" s="80">
        <v>145020</v>
      </c>
      <c r="H45" s="81">
        <f>G45/E45*100</f>
        <v>91.9063824932981</v>
      </c>
      <c r="I45" s="81">
        <v>109.47</v>
      </c>
      <c r="J45" s="141"/>
    </row>
    <row r="46" spans="1:10" ht="20.25" customHeight="1">
      <c r="A46" s="61">
        <v>2</v>
      </c>
      <c r="B46" s="62" t="s">
        <v>99</v>
      </c>
      <c r="C46" s="68"/>
      <c r="D46" s="68"/>
      <c r="E46" s="84"/>
      <c r="F46" s="84"/>
      <c r="G46" s="84"/>
      <c r="H46" s="72"/>
      <c r="I46" s="72"/>
      <c r="J46" s="141"/>
    </row>
    <row r="47" spans="1:10" ht="20.25" customHeight="1">
      <c r="A47" s="68" t="s">
        <v>70</v>
      </c>
      <c r="B47" s="85" t="s">
        <v>100</v>
      </c>
      <c r="C47" s="79" t="s">
        <v>24</v>
      </c>
      <c r="D47" s="79"/>
      <c r="E47" s="80">
        <v>230</v>
      </c>
      <c r="F47" s="80">
        <v>0</v>
      </c>
      <c r="G47" s="80">
        <v>200</v>
      </c>
      <c r="H47" s="81">
        <f>G47/E47*100</f>
        <v>86.95652173913044</v>
      </c>
      <c r="I47" s="81">
        <v>253.8071065989848</v>
      </c>
      <c r="J47" s="141"/>
    </row>
    <row r="48" spans="1:10" ht="20.25" customHeight="1">
      <c r="A48" s="68" t="s">
        <v>70</v>
      </c>
      <c r="B48" s="85" t="s">
        <v>101</v>
      </c>
      <c r="C48" s="79" t="s">
        <v>24</v>
      </c>
      <c r="D48" s="79"/>
      <c r="E48" s="80">
        <v>1423.2</v>
      </c>
      <c r="F48" s="80">
        <v>0</v>
      </c>
      <c r="G48" s="80">
        <v>1423.2</v>
      </c>
      <c r="H48" s="81">
        <f>G48/E48*100</f>
        <v>100</v>
      </c>
      <c r="I48" s="81">
        <v>80.33869602032176</v>
      </c>
      <c r="J48" s="141"/>
    </row>
    <row r="49" spans="1:10" ht="20.25" customHeight="1">
      <c r="A49" s="68" t="s">
        <v>70</v>
      </c>
      <c r="B49" s="85" t="s">
        <v>102</v>
      </c>
      <c r="C49" s="79" t="s">
        <v>24</v>
      </c>
      <c r="D49" s="79"/>
      <c r="E49" s="80">
        <v>69394.2</v>
      </c>
      <c r="F49" s="80">
        <v>10959.73</v>
      </c>
      <c r="G49" s="80">
        <v>34697.1</v>
      </c>
      <c r="H49" s="81">
        <f>G49/E49*100</f>
        <v>50</v>
      </c>
      <c r="I49" s="81">
        <v>158.9883099458936</v>
      </c>
      <c r="J49" s="141"/>
    </row>
    <row r="50" spans="1:10" ht="20.25" customHeight="1">
      <c r="A50" s="61">
        <v>3</v>
      </c>
      <c r="B50" s="62" t="s">
        <v>103</v>
      </c>
      <c r="C50" s="68"/>
      <c r="D50" s="68"/>
      <c r="E50" s="84"/>
      <c r="F50" s="84"/>
      <c r="G50" s="84"/>
      <c r="H50" s="72"/>
      <c r="I50" s="72"/>
      <c r="J50" s="141"/>
    </row>
    <row r="51" spans="1:10" ht="20.25" customHeight="1">
      <c r="A51" s="68" t="s">
        <v>70</v>
      </c>
      <c r="B51" s="69" t="s">
        <v>104</v>
      </c>
      <c r="C51" s="79" t="s">
        <v>24</v>
      </c>
      <c r="D51" s="79"/>
      <c r="E51" s="80">
        <f>E53+E54</f>
        <v>1242.5</v>
      </c>
      <c r="F51" s="192">
        <v>689</v>
      </c>
      <c r="G51" s="80">
        <f>G53+G54</f>
        <v>1272.5</v>
      </c>
      <c r="H51" s="81">
        <f aca="true" t="shared" si="4" ref="H51:H57">G51/E51*100</f>
        <v>102.41448692152917</v>
      </c>
      <c r="I51" s="81">
        <v>105.33940397350993</v>
      </c>
      <c r="J51" s="141"/>
    </row>
    <row r="52" spans="1:10" ht="20.25" customHeight="1">
      <c r="A52" s="68"/>
      <c r="B52" s="82" t="s">
        <v>66</v>
      </c>
      <c r="C52" s="79"/>
      <c r="D52" s="79"/>
      <c r="E52" s="80"/>
      <c r="F52" s="189"/>
      <c r="G52" s="80"/>
      <c r="H52" s="81"/>
      <c r="I52" s="81"/>
      <c r="J52" s="141"/>
    </row>
    <row r="53" spans="1:10" ht="20.25" customHeight="1">
      <c r="A53" s="68" t="s">
        <v>71</v>
      </c>
      <c r="B53" s="69" t="s">
        <v>105</v>
      </c>
      <c r="C53" s="79" t="s">
        <v>17</v>
      </c>
      <c r="D53" s="79"/>
      <c r="E53" s="80">
        <v>567.5</v>
      </c>
      <c r="F53" s="192">
        <v>284</v>
      </c>
      <c r="G53" s="80">
        <f>E53</f>
        <v>567.5</v>
      </c>
      <c r="H53" s="81">
        <f t="shared" si="4"/>
        <v>100</v>
      </c>
      <c r="I53" s="81">
        <v>99.56140350877193</v>
      </c>
      <c r="J53" s="141"/>
    </row>
    <row r="54" spans="1:10" ht="20.25" customHeight="1">
      <c r="A54" s="68" t="s">
        <v>71</v>
      </c>
      <c r="B54" s="69" t="s">
        <v>106</v>
      </c>
      <c r="C54" s="79" t="s">
        <v>17</v>
      </c>
      <c r="D54" s="79"/>
      <c r="E54" s="80">
        <v>675</v>
      </c>
      <c r="F54" s="192">
        <v>405</v>
      </c>
      <c r="G54" s="80">
        <v>705</v>
      </c>
      <c r="H54" s="81">
        <f t="shared" si="4"/>
        <v>104.44444444444446</v>
      </c>
      <c r="I54" s="81">
        <v>110.50156739811912</v>
      </c>
      <c r="J54" s="141"/>
    </row>
    <row r="55" spans="1:10" ht="20.25" customHeight="1">
      <c r="A55" s="68" t="s">
        <v>70</v>
      </c>
      <c r="B55" s="69" t="s">
        <v>107</v>
      </c>
      <c r="C55" s="79" t="s">
        <v>14</v>
      </c>
      <c r="D55" s="79"/>
      <c r="E55" s="80">
        <v>4052</v>
      </c>
      <c r="F55" s="192">
        <v>1809</v>
      </c>
      <c r="G55" s="80">
        <v>2163</v>
      </c>
      <c r="H55" s="81">
        <f t="shared" si="4"/>
        <v>53.38104639684107</v>
      </c>
      <c r="I55" s="81">
        <v>110.07633587786259</v>
      </c>
      <c r="J55" s="141"/>
    </row>
    <row r="56" spans="1:10" ht="20.25" customHeight="1">
      <c r="A56" s="68" t="s">
        <v>71</v>
      </c>
      <c r="B56" s="69" t="s">
        <v>108</v>
      </c>
      <c r="C56" s="79" t="s">
        <v>17</v>
      </c>
      <c r="D56" s="79"/>
      <c r="E56" s="80">
        <v>2678</v>
      </c>
      <c r="F56" s="192">
        <v>1082</v>
      </c>
      <c r="G56" s="80">
        <v>1369</v>
      </c>
      <c r="H56" s="81">
        <f t="shared" si="4"/>
        <v>51.12023898431666</v>
      </c>
      <c r="I56" s="81">
        <v>109.52</v>
      </c>
      <c r="J56" s="141"/>
    </row>
    <row r="57" spans="1:10" ht="20.25" customHeight="1">
      <c r="A57" s="68" t="s">
        <v>71</v>
      </c>
      <c r="B57" s="69" t="s">
        <v>109</v>
      </c>
      <c r="C57" s="79" t="s">
        <v>17</v>
      </c>
      <c r="D57" s="79"/>
      <c r="E57" s="80">
        <v>1374</v>
      </c>
      <c r="F57" s="192">
        <v>727</v>
      </c>
      <c r="G57" s="80">
        <v>794</v>
      </c>
      <c r="H57" s="81">
        <f t="shared" si="4"/>
        <v>57.78748180494906</v>
      </c>
      <c r="I57" s="81">
        <v>111.04895104895105</v>
      </c>
      <c r="J57" s="141"/>
    </row>
    <row r="58" spans="1:10" ht="20.25" customHeight="1">
      <c r="A58" s="61" t="s">
        <v>110</v>
      </c>
      <c r="B58" s="62" t="s">
        <v>111</v>
      </c>
      <c r="C58" s="68"/>
      <c r="D58" s="68"/>
      <c r="E58" s="78"/>
      <c r="F58" s="78"/>
      <c r="G58" s="78"/>
      <c r="H58" s="72"/>
      <c r="I58" s="72"/>
      <c r="J58" s="141"/>
    </row>
    <row r="59" spans="1:10" ht="20.25" customHeight="1">
      <c r="A59" s="68" t="s">
        <v>70</v>
      </c>
      <c r="B59" s="69" t="s">
        <v>112</v>
      </c>
      <c r="C59" s="79" t="s">
        <v>14</v>
      </c>
      <c r="D59" s="79"/>
      <c r="E59" s="80">
        <v>30000</v>
      </c>
      <c r="F59" s="186">
        <v>10997</v>
      </c>
      <c r="G59" s="80">
        <v>19000</v>
      </c>
      <c r="H59" s="81">
        <f>G59/E59*100</f>
        <v>63.33333333333333</v>
      </c>
      <c r="I59" s="81">
        <v>115.86072321483016</v>
      </c>
      <c r="J59" s="141"/>
    </row>
    <row r="60" spans="1:10" ht="20.25" customHeight="1">
      <c r="A60" s="68" t="s">
        <v>70</v>
      </c>
      <c r="B60" s="69" t="s">
        <v>113</v>
      </c>
      <c r="C60" s="79" t="s">
        <v>19</v>
      </c>
      <c r="D60" s="86"/>
      <c r="E60" s="80">
        <v>35000</v>
      </c>
      <c r="F60" s="186">
        <v>18122</v>
      </c>
      <c r="G60" s="80">
        <v>21280</v>
      </c>
      <c r="H60" s="81">
        <f aca="true" t="shared" si="5" ref="H60:H68">G60/E60*100</f>
        <v>60.8</v>
      </c>
      <c r="I60" s="81">
        <v>102.06724543143557</v>
      </c>
      <c r="J60" s="141"/>
    </row>
    <row r="61" spans="1:10" ht="20.25" customHeight="1">
      <c r="A61" s="68" t="s">
        <v>70</v>
      </c>
      <c r="B61" s="69" t="s">
        <v>200</v>
      </c>
      <c r="C61" s="79" t="s">
        <v>201</v>
      </c>
      <c r="D61" s="86"/>
      <c r="E61" s="80">
        <v>20000</v>
      </c>
      <c r="F61" s="186">
        <v>3200</v>
      </c>
      <c r="G61" s="80">
        <v>3550</v>
      </c>
      <c r="H61" s="81">
        <f t="shared" si="5"/>
        <v>17.75</v>
      </c>
      <c r="I61" s="81">
        <v>118.33333333333333</v>
      </c>
      <c r="J61" s="141"/>
    </row>
    <row r="62" spans="1:10" ht="20.25" customHeight="1">
      <c r="A62" s="68" t="s">
        <v>70</v>
      </c>
      <c r="B62" s="69" t="s">
        <v>202</v>
      </c>
      <c r="C62" s="79" t="s">
        <v>201</v>
      </c>
      <c r="D62" s="86"/>
      <c r="E62" s="80">
        <v>120000</v>
      </c>
      <c r="F62" s="186">
        <v>72000</v>
      </c>
      <c r="G62" s="80">
        <v>75000</v>
      </c>
      <c r="H62" s="81">
        <f t="shared" si="5"/>
        <v>62.5</v>
      </c>
      <c r="I62" s="81">
        <v>118.18181818181819</v>
      </c>
      <c r="J62" s="141"/>
    </row>
    <row r="63" spans="1:10" ht="20.25" customHeight="1">
      <c r="A63" s="68" t="s">
        <v>70</v>
      </c>
      <c r="B63" s="69" t="s">
        <v>114</v>
      </c>
      <c r="C63" s="79" t="s">
        <v>14</v>
      </c>
      <c r="D63" s="86"/>
      <c r="E63" s="80">
        <v>300000</v>
      </c>
      <c r="F63" s="222">
        <v>131464</v>
      </c>
      <c r="G63" s="223">
        <v>134529</v>
      </c>
      <c r="H63" s="81">
        <f t="shared" si="5"/>
        <v>44.842999999999996</v>
      </c>
      <c r="I63" s="81">
        <v>106.37401879863894</v>
      </c>
      <c r="J63" s="141"/>
    </row>
    <row r="64" spans="1:10" ht="20.25" customHeight="1">
      <c r="A64" s="68" t="s">
        <v>70</v>
      </c>
      <c r="B64" s="69" t="s">
        <v>203</v>
      </c>
      <c r="C64" s="79" t="s">
        <v>14</v>
      </c>
      <c r="D64" s="79"/>
      <c r="E64" s="80">
        <v>12000</v>
      </c>
      <c r="F64" s="187">
        <v>2397</v>
      </c>
      <c r="G64" s="80">
        <v>5500</v>
      </c>
      <c r="H64" s="81">
        <f t="shared" si="5"/>
        <v>45.83333333333333</v>
      </c>
      <c r="I64" s="81">
        <v>127.61020881670532</v>
      </c>
      <c r="J64" s="141"/>
    </row>
    <row r="65" spans="1:10" ht="20.25" customHeight="1">
      <c r="A65" s="68" t="s">
        <v>70</v>
      </c>
      <c r="B65" s="69" t="s">
        <v>204</v>
      </c>
      <c r="C65" s="79" t="s">
        <v>19</v>
      </c>
      <c r="D65" s="79"/>
      <c r="E65" s="80">
        <v>578000</v>
      </c>
      <c r="F65" s="186">
        <v>185733</v>
      </c>
      <c r="G65" s="80">
        <v>262000</v>
      </c>
      <c r="H65" s="81">
        <f t="shared" si="5"/>
        <v>45.32871972318339</v>
      </c>
      <c r="I65" s="81">
        <v>140.74822184498356</v>
      </c>
      <c r="J65" s="141"/>
    </row>
    <row r="66" spans="1:10" ht="21" customHeight="1">
      <c r="A66" s="68" t="s">
        <v>70</v>
      </c>
      <c r="B66" s="69" t="s">
        <v>116</v>
      </c>
      <c r="C66" s="79" t="s">
        <v>205</v>
      </c>
      <c r="D66" s="79"/>
      <c r="E66" s="80">
        <v>450</v>
      </c>
      <c r="F66" s="187">
        <v>171.6</v>
      </c>
      <c r="G66" s="80">
        <v>215</v>
      </c>
      <c r="H66" s="81">
        <f t="shared" si="5"/>
        <v>47.77777777777778</v>
      </c>
      <c r="I66" s="81">
        <v>113.27116590274484</v>
      </c>
      <c r="J66" s="141"/>
    </row>
    <row r="67" spans="1:10" ht="20.25" customHeight="1">
      <c r="A67" s="68" t="s">
        <v>70</v>
      </c>
      <c r="B67" s="69" t="s">
        <v>206</v>
      </c>
      <c r="C67" s="79" t="s">
        <v>17</v>
      </c>
      <c r="D67" s="86"/>
      <c r="E67" s="80">
        <v>1565</v>
      </c>
      <c r="F67" s="187">
        <v>456.2</v>
      </c>
      <c r="G67" s="80">
        <v>650</v>
      </c>
      <c r="H67" s="81">
        <f t="shared" si="5"/>
        <v>41.533546325878596</v>
      </c>
      <c r="I67" s="81">
        <v>129.25805874281625</v>
      </c>
      <c r="J67" s="141"/>
    </row>
    <row r="68" spans="1:10" ht="20.25" customHeight="1">
      <c r="A68" s="68" t="s">
        <v>70</v>
      </c>
      <c r="B68" s="69" t="s">
        <v>115</v>
      </c>
      <c r="C68" s="79" t="s">
        <v>207</v>
      </c>
      <c r="D68" s="86"/>
      <c r="E68" s="80">
        <v>6000</v>
      </c>
      <c r="F68" s="224">
        <v>1476.7</v>
      </c>
      <c r="G68" s="223">
        <v>1670</v>
      </c>
      <c r="H68" s="81">
        <f t="shared" si="5"/>
        <v>27.833333333333332</v>
      </c>
      <c r="I68" s="81">
        <v>45.92691920885015</v>
      </c>
      <c r="J68" s="141"/>
    </row>
    <row r="69" spans="1:10" ht="20.25" customHeight="1">
      <c r="A69" s="61" t="s">
        <v>117</v>
      </c>
      <c r="B69" s="62" t="s">
        <v>118</v>
      </c>
      <c r="C69" s="68"/>
      <c r="D69" s="68"/>
      <c r="E69" s="78"/>
      <c r="F69" s="78"/>
      <c r="G69" s="78"/>
      <c r="H69" s="72"/>
      <c r="I69" s="72"/>
      <c r="J69" s="141"/>
    </row>
    <row r="70" spans="1:10" ht="20.25" customHeight="1">
      <c r="A70" s="68">
        <v>1</v>
      </c>
      <c r="B70" s="69" t="s">
        <v>119</v>
      </c>
      <c r="C70" s="87" t="s">
        <v>12</v>
      </c>
      <c r="D70" s="87"/>
      <c r="E70" s="88">
        <v>19550</v>
      </c>
      <c r="F70" s="188">
        <v>7420.59</v>
      </c>
      <c r="G70" s="80">
        <v>9001.75</v>
      </c>
      <c r="H70" s="81">
        <f>G70/E70*100</f>
        <v>46.04475703324808</v>
      </c>
      <c r="I70" s="81">
        <v>112.72054496049286</v>
      </c>
      <c r="J70" s="141"/>
    </row>
    <row r="71" spans="1:10" ht="20.25" customHeight="1">
      <c r="A71" s="68">
        <v>2</v>
      </c>
      <c r="B71" s="69" t="s">
        <v>120</v>
      </c>
      <c r="C71" s="68" t="s">
        <v>30</v>
      </c>
      <c r="D71" s="68"/>
      <c r="E71" s="89">
        <v>137</v>
      </c>
      <c r="F71" s="81"/>
      <c r="G71" s="81">
        <v>57.59</v>
      </c>
      <c r="H71" s="81">
        <f>G71/E71*100</f>
        <v>42.03649635036496</v>
      </c>
      <c r="I71" s="81">
        <v>137.11904761904762</v>
      </c>
      <c r="J71" s="141"/>
    </row>
    <row r="72" spans="1:10" ht="20.25" customHeight="1">
      <c r="A72" s="68">
        <v>3</v>
      </c>
      <c r="B72" s="90" t="s">
        <v>121</v>
      </c>
      <c r="C72" s="91" t="s">
        <v>30</v>
      </c>
      <c r="D72" s="91"/>
      <c r="E72" s="92">
        <v>5.8</v>
      </c>
      <c r="F72" s="81"/>
      <c r="G72" s="81">
        <v>1.23</v>
      </c>
      <c r="H72" s="81">
        <f>G72/E72*100</f>
        <v>21.20689655172414</v>
      </c>
      <c r="I72" s="81">
        <v>73.21428571428571</v>
      </c>
      <c r="J72" s="141"/>
    </row>
    <row r="73" spans="1:10" ht="20.25" customHeight="1">
      <c r="A73" s="68">
        <v>4</v>
      </c>
      <c r="B73" s="69" t="s">
        <v>122</v>
      </c>
      <c r="C73" s="68"/>
      <c r="D73" s="68"/>
      <c r="E73" s="78"/>
      <c r="F73" s="78"/>
      <c r="G73" s="78"/>
      <c r="H73" s="72"/>
      <c r="I73" s="72"/>
      <c r="J73" s="141"/>
    </row>
    <row r="74" spans="1:10" ht="20.25" customHeight="1">
      <c r="A74" s="68" t="s">
        <v>70</v>
      </c>
      <c r="B74" s="69" t="s">
        <v>125</v>
      </c>
      <c r="C74" s="68" t="s">
        <v>31</v>
      </c>
      <c r="D74" s="68"/>
      <c r="E74" s="93">
        <v>462000</v>
      </c>
      <c r="F74" s="185">
        <v>242282</v>
      </c>
      <c r="G74" s="80">
        <v>297820</v>
      </c>
      <c r="H74" s="72">
        <v>64.46320346320347</v>
      </c>
      <c r="I74" s="72">
        <v>180.02780632291604</v>
      </c>
      <c r="J74" s="141"/>
    </row>
    <row r="75" spans="1:10" ht="20.25" customHeight="1">
      <c r="A75" s="68"/>
      <c r="B75" s="69" t="s">
        <v>126</v>
      </c>
      <c r="C75" s="68" t="s">
        <v>17</v>
      </c>
      <c r="D75" s="68"/>
      <c r="E75" s="93">
        <v>185000</v>
      </c>
      <c r="F75" s="185">
        <v>97217</v>
      </c>
      <c r="G75" s="80">
        <v>123270</v>
      </c>
      <c r="H75" s="72">
        <v>66.63243243243244</v>
      </c>
      <c r="I75" s="72">
        <v>122.0736779560309</v>
      </c>
      <c r="J75" s="141"/>
    </row>
    <row r="76" spans="1:10" ht="20.25" customHeight="1">
      <c r="A76" s="68" t="s">
        <v>70</v>
      </c>
      <c r="B76" s="69" t="s">
        <v>123</v>
      </c>
      <c r="C76" s="68" t="s">
        <v>12</v>
      </c>
      <c r="D76" s="68"/>
      <c r="E76" s="94">
        <v>297.34</v>
      </c>
      <c r="F76" s="185">
        <v>125.792</v>
      </c>
      <c r="G76" s="80">
        <v>151</v>
      </c>
      <c r="H76" s="72">
        <v>50.78361471715881</v>
      </c>
      <c r="I76" s="72">
        <v>168.31076185699158</v>
      </c>
      <c r="J76" s="141"/>
    </row>
    <row r="77" spans="1:10" ht="20.25" customHeight="1">
      <c r="A77" s="68" t="s">
        <v>70</v>
      </c>
      <c r="B77" s="69" t="s">
        <v>124</v>
      </c>
      <c r="C77" s="68" t="s">
        <v>13</v>
      </c>
      <c r="D77" s="68"/>
      <c r="E77" s="94">
        <v>76</v>
      </c>
      <c r="F77" s="184">
        <v>71.03800000000001</v>
      </c>
      <c r="G77" s="83">
        <v>72.56</v>
      </c>
      <c r="H77" s="72">
        <v>95.47368421052632</v>
      </c>
      <c r="I77" s="72">
        <v>115.17460317460318</v>
      </c>
      <c r="J77" s="141"/>
    </row>
    <row r="78" spans="1:10" ht="20.25" customHeight="1">
      <c r="A78" s="149" t="s">
        <v>38</v>
      </c>
      <c r="B78" s="150" t="s">
        <v>127</v>
      </c>
      <c r="C78" s="151"/>
      <c r="D78" s="151"/>
      <c r="E78" s="152"/>
      <c r="F78" s="152"/>
      <c r="G78" s="153"/>
      <c r="H78" s="154"/>
      <c r="I78" s="154"/>
      <c r="J78" s="141"/>
    </row>
    <row r="79" spans="1:10" ht="25.5">
      <c r="A79" s="155" t="s">
        <v>80</v>
      </c>
      <c r="B79" s="156" t="s">
        <v>322</v>
      </c>
      <c r="C79" s="155" t="s">
        <v>12</v>
      </c>
      <c r="D79" s="157">
        <f>D80+D81</f>
        <v>1242.964</v>
      </c>
      <c r="E79" s="158">
        <f>E80+E81</f>
        <v>2466.7</v>
      </c>
      <c r="F79" s="159">
        <f>F80+F81</f>
        <v>1267</v>
      </c>
      <c r="G79" s="160">
        <f>G80+G81</f>
        <v>1426</v>
      </c>
      <c r="H79" s="161">
        <f>G79/E79*100</f>
        <v>57.81002959419468</v>
      </c>
      <c r="I79" s="161">
        <f>G79/D79*100</f>
        <v>114.72576840519919</v>
      </c>
      <c r="J79" s="141"/>
    </row>
    <row r="80" spans="1:10" ht="20.25" customHeight="1">
      <c r="A80" s="162">
        <v>1</v>
      </c>
      <c r="B80" s="163" t="s">
        <v>179</v>
      </c>
      <c r="C80" s="162" t="s">
        <v>12</v>
      </c>
      <c r="D80" s="164">
        <v>108.032</v>
      </c>
      <c r="E80" s="165">
        <v>234</v>
      </c>
      <c r="F80" s="147">
        <v>103.3</v>
      </c>
      <c r="G80" s="166">
        <v>125</v>
      </c>
      <c r="H80" s="167">
        <f>G80/E80*100</f>
        <v>53.41880341880342</v>
      </c>
      <c r="I80" s="167">
        <f aca="true" t="shared" si="6" ref="I80:I95">G80/D80*100</f>
        <v>115.70645734597156</v>
      </c>
      <c r="J80" s="141"/>
    </row>
    <row r="81" spans="1:10" ht="20.25" customHeight="1">
      <c r="A81" s="162">
        <v>2</v>
      </c>
      <c r="B81" s="163" t="s">
        <v>180</v>
      </c>
      <c r="C81" s="162" t="s">
        <v>12</v>
      </c>
      <c r="D81" s="164">
        <v>1134.932</v>
      </c>
      <c r="E81" s="165">
        <v>2232.7</v>
      </c>
      <c r="F81" s="147">
        <v>1163.7</v>
      </c>
      <c r="G81" s="166">
        <v>1301</v>
      </c>
      <c r="H81" s="167">
        <f aca="true" t="shared" si="7" ref="H81:H95">G81/E81*100</f>
        <v>58.27025574416626</v>
      </c>
      <c r="I81" s="167">
        <f t="shared" si="6"/>
        <v>114.63241850613078</v>
      </c>
      <c r="J81" s="141"/>
    </row>
    <row r="82" spans="1:10" ht="20.25" customHeight="1">
      <c r="A82" s="162"/>
      <c r="B82" s="163" t="s">
        <v>66</v>
      </c>
      <c r="C82" s="162"/>
      <c r="D82" s="164"/>
      <c r="E82" s="165"/>
      <c r="F82" s="147"/>
      <c r="G82" s="166"/>
      <c r="H82" s="167"/>
      <c r="I82" s="167"/>
      <c r="J82" s="141"/>
    </row>
    <row r="83" spans="1:10" ht="20.25" customHeight="1" hidden="1" outlineLevel="1">
      <c r="A83" s="168"/>
      <c r="B83" s="169" t="s">
        <v>181</v>
      </c>
      <c r="C83" s="170" t="s">
        <v>12</v>
      </c>
      <c r="D83" s="171"/>
      <c r="E83" s="172">
        <f>E81-E88</f>
        <v>2032.6999999999998</v>
      </c>
      <c r="F83" s="173">
        <v>507.544</v>
      </c>
      <c r="G83" s="174">
        <v>1030.0149999999999</v>
      </c>
      <c r="H83" s="167">
        <f t="shared" si="7"/>
        <v>50.6722585723422</v>
      </c>
      <c r="I83" s="167" t="e">
        <f t="shared" si="6"/>
        <v>#DIV/0!</v>
      </c>
      <c r="J83" s="141"/>
    </row>
    <row r="84" spans="1:10" ht="20.25" customHeight="1" collapsed="1">
      <c r="A84" s="175" t="s">
        <v>70</v>
      </c>
      <c r="B84" s="176" t="s">
        <v>186</v>
      </c>
      <c r="C84" s="175" t="s">
        <v>12</v>
      </c>
      <c r="D84" s="177">
        <v>352.055</v>
      </c>
      <c r="E84" s="178">
        <v>675</v>
      </c>
      <c r="F84" s="147">
        <v>204.4</v>
      </c>
      <c r="G84" s="166">
        <v>271.3</v>
      </c>
      <c r="H84" s="167">
        <f t="shared" si="7"/>
        <v>40.1925925925926</v>
      </c>
      <c r="I84" s="167">
        <f t="shared" si="6"/>
        <v>77.06182272656261</v>
      </c>
      <c r="J84" s="141"/>
    </row>
    <row r="85" spans="1:10" ht="20.25" customHeight="1">
      <c r="A85" s="175" t="s">
        <v>70</v>
      </c>
      <c r="B85" s="176" t="s">
        <v>187</v>
      </c>
      <c r="C85" s="175" t="s">
        <v>12</v>
      </c>
      <c r="D85" s="177">
        <v>11.971</v>
      </c>
      <c r="E85" s="178">
        <v>30</v>
      </c>
      <c r="F85" s="147">
        <v>19.2</v>
      </c>
      <c r="G85" s="166">
        <v>21.3</v>
      </c>
      <c r="H85" s="167">
        <f t="shared" si="7"/>
        <v>71.00000000000001</v>
      </c>
      <c r="I85" s="167">
        <f t="shared" si="6"/>
        <v>177.9299974939437</v>
      </c>
      <c r="J85" s="141"/>
    </row>
    <row r="86" spans="1:10" ht="20.25" customHeight="1">
      <c r="A86" s="175" t="s">
        <v>70</v>
      </c>
      <c r="B86" s="176" t="s">
        <v>188</v>
      </c>
      <c r="C86" s="175" t="s">
        <v>12</v>
      </c>
      <c r="D86" s="177">
        <v>309.343</v>
      </c>
      <c r="E86" s="178">
        <v>575</v>
      </c>
      <c r="F86" s="147">
        <v>266.3</v>
      </c>
      <c r="G86" s="166">
        <v>309.9</v>
      </c>
      <c r="H86" s="167">
        <f t="shared" si="7"/>
        <v>53.89565217391304</v>
      </c>
      <c r="I86" s="167">
        <f t="shared" si="6"/>
        <v>100.18005902832776</v>
      </c>
      <c r="J86" s="141"/>
    </row>
    <row r="87" spans="1:10" ht="20.25" customHeight="1">
      <c r="A87" s="175" t="s">
        <v>70</v>
      </c>
      <c r="B87" s="176" t="s">
        <v>189</v>
      </c>
      <c r="C87" s="175" t="s">
        <v>12</v>
      </c>
      <c r="D87" s="177">
        <v>12.506</v>
      </c>
      <c r="E87" s="178">
        <v>22.8</v>
      </c>
      <c r="F87" s="147">
        <v>2.6</v>
      </c>
      <c r="G87" s="166">
        <v>10.2</v>
      </c>
      <c r="H87" s="167">
        <f t="shared" si="7"/>
        <v>44.73684210526315</v>
      </c>
      <c r="I87" s="167">
        <f t="shared" si="6"/>
        <v>81.56085079162001</v>
      </c>
      <c r="J87" s="141"/>
    </row>
    <row r="88" spans="1:10" ht="20.25" customHeight="1">
      <c r="A88" s="175" t="s">
        <v>70</v>
      </c>
      <c r="B88" s="179" t="s">
        <v>190</v>
      </c>
      <c r="C88" s="175" t="s">
        <v>12</v>
      </c>
      <c r="D88" s="177">
        <v>147.529</v>
      </c>
      <c r="E88" s="178">
        <v>200</v>
      </c>
      <c r="F88" s="147">
        <v>238.3</v>
      </c>
      <c r="G88" s="166">
        <v>245</v>
      </c>
      <c r="H88" s="167">
        <f t="shared" si="7"/>
        <v>122.50000000000001</v>
      </c>
      <c r="I88" s="167">
        <f t="shared" si="6"/>
        <v>166.06904405235582</v>
      </c>
      <c r="J88" s="141"/>
    </row>
    <row r="89" spans="1:10" ht="20.25" customHeight="1">
      <c r="A89" s="175" t="s">
        <v>70</v>
      </c>
      <c r="B89" s="179" t="s">
        <v>191</v>
      </c>
      <c r="C89" s="175" t="s">
        <v>12</v>
      </c>
      <c r="D89" s="177">
        <v>41.818</v>
      </c>
      <c r="E89" s="178">
        <v>85</v>
      </c>
      <c r="F89" s="147">
        <v>41</v>
      </c>
      <c r="G89" s="166">
        <v>51</v>
      </c>
      <c r="H89" s="167">
        <f t="shared" si="7"/>
        <v>60</v>
      </c>
      <c r="I89" s="167">
        <f t="shared" si="6"/>
        <v>121.95705198718257</v>
      </c>
      <c r="J89" s="141"/>
    </row>
    <row r="90" spans="1:10" ht="25.5">
      <c r="A90" s="180" t="s">
        <v>110</v>
      </c>
      <c r="B90" s="156" t="s">
        <v>320</v>
      </c>
      <c r="C90" s="155" t="s">
        <v>12</v>
      </c>
      <c r="D90" s="157">
        <f>D91+D98</f>
        <v>2863.995</v>
      </c>
      <c r="E90" s="181">
        <f>E91+E98+E99</f>
        <v>9140</v>
      </c>
      <c r="F90" s="160">
        <f>F91+F98+F99</f>
        <v>2915.151</v>
      </c>
      <c r="G90" s="160">
        <f>G91+G98+G99</f>
        <v>3549</v>
      </c>
      <c r="H90" s="161">
        <f t="shared" si="7"/>
        <v>38.8293216630197</v>
      </c>
      <c r="I90" s="161">
        <f t="shared" si="6"/>
        <v>123.91781410232909</v>
      </c>
      <c r="J90" s="141"/>
    </row>
    <row r="91" spans="1:10" ht="20.25" customHeight="1">
      <c r="A91" s="162">
        <v>1</v>
      </c>
      <c r="B91" s="163" t="s">
        <v>182</v>
      </c>
      <c r="C91" s="162" t="s">
        <v>12</v>
      </c>
      <c r="D91" s="164">
        <f>D92+D96+D99</f>
        <v>941.197</v>
      </c>
      <c r="E91" s="165">
        <f>E92+E96</f>
        <v>3124.5</v>
      </c>
      <c r="F91" s="166">
        <f>F92+F96</f>
        <v>1208.705</v>
      </c>
      <c r="G91" s="166">
        <f>G92+G96</f>
        <v>1256</v>
      </c>
      <c r="H91" s="167">
        <f t="shared" si="7"/>
        <v>40.19843174907985</v>
      </c>
      <c r="I91" s="167">
        <f t="shared" si="6"/>
        <v>133.44708918536713</v>
      </c>
      <c r="J91" s="141"/>
    </row>
    <row r="92" spans="1:10" ht="20.25" customHeight="1">
      <c r="A92" s="162" t="s">
        <v>70</v>
      </c>
      <c r="B92" s="182" t="s">
        <v>192</v>
      </c>
      <c r="C92" s="162" t="s">
        <v>12</v>
      </c>
      <c r="D92" s="164">
        <v>443.777</v>
      </c>
      <c r="E92" s="165">
        <v>1123.5</v>
      </c>
      <c r="F92" s="147">
        <v>470</v>
      </c>
      <c r="G92" s="166">
        <v>490</v>
      </c>
      <c r="H92" s="167">
        <f t="shared" si="7"/>
        <v>43.613707165109034</v>
      </c>
      <c r="I92" s="167">
        <f t="shared" si="6"/>
        <v>110.41581695310934</v>
      </c>
      <c r="J92" s="141"/>
    </row>
    <row r="93" spans="1:10" ht="20.25" customHeight="1">
      <c r="A93" s="162"/>
      <c r="B93" s="176" t="s">
        <v>66</v>
      </c>
      <c r="C93" s="162"/>
      <c r="D93" s="164"/>
      <c r="E93" s="165"/>
      <c r="F93" s="147"/>
      <c r="G93" s="166"/>
      <c r="H93" s="167"/>
      <c r="I93" s="161"/>
      <c r="J93" s="141"/>
    </row>
    <row r="94" spans="1:10" ht="20.25" customHeight="1">
      <c r="A94" s="175" t="s">
        <v>71</v>
      </c>
      <c r="B94" s="179" t="s">
        <v>183</v>
      </c>
      <c r="C94" s="175" t="s">
        <v>12</v>
      </c>
      <c r="D94" s="177">
        <v>100</v>
      </c>
      <c r="E94" s="178">
        <v>244</v>
      </c>
      <c r="F94" s="147">
        <v>90</v>
      </c>
      <c r="G94" s="166">
        <v>100</v>
      </c>
      <c r="H94" s="167">
        <f t="shared" si="7"/>
        <v>40.98360655737705</v>
      </c>
      <c r="I94" s="167">
        <f t="shared" si="6"/>
        <v>100</v>
      </c>
      <c r="J94" s="141"/>
    </row>
    <row r="95" spans="1:10" ht="20.25" customHeight="1">
      <c r="A95" s="175" t="s">
        <v>71</v>
      </c>
      <c r="B95" s="179" t="s">
        <v>184</v>
      </c>
      <c r="C95" s="175" t="s">
        <v>12</v>
      </c>
      <c r="D95" s="177">
        <v>18.777</v>
      </c>
      <c r="E95" s="178">
        <v>111.5</v>
      </c>
      <c r="F95" s="147">
        <v>38</v>
      </c>
      <c r="G95" s="166">
        <v>40</v>
      </c>
      <c r="H95" s="167">
        <f t="shared" si="7"/>
        <v>35.874439461883405</v>
      </c>
      <c r="I95" s="167">
        <f t="shared" si="6"/>
        <v>213.02657506523937</v>
      </c>
      <c r="J95" s="141"/>
    </row>
    <row r="96" spans="1:10" ht="25.5">
      <c r="A96" s="162" t="s">
        <v>70</v>
      </c>
      <c r="B96" s="182" t="s">
        <v>193</v>
      </c>
      <c r="C96" s="162" t="s">
        <v>12</v>
      </c>
      <c r="D96" s="164">
        <v>489.097</v>
      </c>
      <c r="E96" s="165">
        <v>2001</v>
      </c>
      <c r="F96" s="147">
        <v>738.705</v>
      </c>
      <c r="G96" s="166">
        <v>766</v>
      </c>
      <c r="H96" s="167">
        <f>G96/E96*100</f>
        <v>38.28085957021489</v>
      </c>
      <c r="I96" s="167">
        <f>G96/D96*100</f>
        <v>156.6151499600284</v>
      </c>
      <c r="J96" s="141"/>
    </row>
    <row r="97" spans="1:10" ht="20.25" customHeight="1">
      <c r="A97" s="162" t="s">
        <v>70</v>
      </c>
      <c r="B97" s="182" t="s">
        <v>321</v>
      </c>
      <c r="C97" s="162" t="s">
        <v>12</v>
      </c>
      <c r="D97" s="164"/>
      <c r="E97" s="148">
        <v>0</v>
      </c>
      <c r="F97" s="148">
        <v>0</v>
      </c>
      <c r="G97" s="148">
        <v>0</v>
      </c>
      <c r="H97" s="148">
        <v>0</v>
      </c>
      <c r="I97" s="148">
        <v>0</v>
      </c>
      <c r="J97" s="141"/>
    </row>
    <row r="98" spans="1:10" ht="20.25" customHeight="1">
      <c r="A98" s="162">
        <v>2</v>
      </c>
      <c r="B98" s="163" t="s">
        <v>185</v>
      </c>
      <c r="C98" s="162" t="s">
        <v>12</v>
      </c>
      <c r="D98" s="164">
        <v>1922.798</v>
      </c>
      <c r="E98" s="165">
        <v>5367.2</v>
      </c>
      <c r="F98" s="147">
        <v>1701.446</v>
      </c>
      <c r="G98" s="166">
        <v>2288</v>
      </c>
      <c r="H98" s="167">
        <f>G98/E98*100</f>
        <v>42.62930392010732</v>
      </c>
      <c r="I98" s="167">
        <f>G98/D98*100</f>
        <v>118.99325878225378</v>
      </c>
      <c r="J98" s="141"/>
    </row>
    <row r="99" spans="1:10" ht="51">
      <c r="A99" s="162">
        <v>3</v>
      </c>
      <c r="B99" s="182" t="s">
        <v>323</v>
      </c>
      <c r="C99" s="162" t="s">
        <v>12</v>
      </c>
      <c r="D99" s="164">
        <f>8.323</f>
        <v>8.323</v>
      </c>
      <c r="E99" s="183">
        <f>1+167.2+116.1+338.7+0.9+24.4</f>
        <v>648.3</v>
      </c>
      <c r="F99" s="147">
        <v>5</v>
      </c>
      <c r="G99" s="166">
        <v>5</v>
      </c>
      <c r="H99" s="167">
        <f>G99/E99*100</f>
        <v>0.7712478790683326</v>
      </c>
      <c r="I99" s="167">
        <f>G99/D99*100</f>
        <v>60.07449237053947</v>
      </c>
      <c r="J99" s="141"/>
    </row>
    <row r="100" spans="1:10" ht="20.25" customHeight="1">
      <c r="A100" s="61" t="s">
        <v>128</v>
      </c>
      <c r="B100" s="62" t="s">
        <v>129</v>
      </c>
      <c r="C100" s="61"/>
      <c r="D100" s="61"/>
      <c r="E100" s="77"/>
      <c r="F100" s="77"/>
      <c r="G100" s="77"/>
      <c r="H100" s="77"/>
      <c r="I100" s="77"/>
      <c r="J100" s="141"/>
    </row>
    <row r="101" spans="1:10" ht="20.25" customHeight="1">
      <c r="A101" s="61">
        <v>1</v>
      </c>
      <c r="B101" s="62" t="s">
        <v>130</v>
      </c>
      <c r="C101" s="61"/>
      <c r="D101" s="61"/>
      <c r="E101" s="77"/>
      <c r="F101" s="77"/>
      <c r="G101" s="77"/>
      <c r="H101" s="77"/>
      <c r="I101" s="77"/>
      <c r="J101" s="141"/>
    </row>
    <row r="102" spans="1:10" ht="20.25" customHeight="1">
      <c r="A102" s="68" t="s">
        <v>70</v>
      </c>
      <c r="B102" s="82" t="s">
        <v>161</v>
      </c>
      <c r="C102" s="68" t="s">
        <v>20</v>
      </c>
      <c r="D102" s="68"/>
      <c r="E102" s="70">
        <v>157250</v>
      </c>
      <c r="F102" s="70">
        <v>155539</v>
      </c>
      <c r="G102" s="70">
        <v>156319</v>
      </c>
      <c r="H102" s="71">
        <v>99.40794912559619</v>
      </c>
      <c r="I102" s="71">
        <v>102.3874399046334</v>
      </c>
      <c r="J102" s="141"/>
    </row>
    <row r="103" spans="1:10" ht="20.25" customHeight="1">
      <c r="A103" s="68" t="s">
        <v>71</v>
      </c>
      <c r="B103" s="225" t="s">
        <v>348</v>
      </c>
      <c r="C103" s="68" t="s">
        <v>17</v>
      </c>
      <c r="D103" s="68"/>
      <c r="E103" s="96">
        <v>5150</v>
      </c>
      <c r="F103" s="96">
        <v>4700</v>
      </c>
      <c r="G103" s="70">
        <v>4700</v>
      </c>
      <c r="H103" s="71">
        <v>91.2621359223301</v>
      </c>
      <c r="I103" s="71">
        <v>102.17391304347827</v>
      </c>
      <c r="J103" s="141"/>
    </row>
    <row r="104" spans="1:10" ht="20.25" customHeight="1">
      <c r="A104" s="68" t="s">
        <v>71</v>
      </c>
      <c r="B104" s="69" t="s">
        <v>134</v>
      </c>
      <c r="C104" s="68"/>
      <c r="D104" s="68"/>
      <c r="E104" s="96">
        <v>37000</v>
      </c>
      <c r="F104" s="96">
        <v>35220</v>
      </c>
      <c r="G104" s="70">
        <v>36000</v>
      </c>
      <c r="H104" s="71">
        <v>97.2972972972973</v>
      </c>
      <c r="I104" s="71">
        <v>99.98333611064822</v>
      </c>
      <c r="J104" s="141"/>
    </row>
    <row r="105" spans="1:10" ht="20.25" customHeight="1">
      <c r="A105" s="68" t="s">
        <v>71</v>
      </c>
      <c r="B105" s="69" t="s">
        <v>131</v>
      </c>
      <c r="C105" s="68" t="s">
        <v>17</v>
      </c>
      <c r="D105" s="68"/>
      <c r="E105" s="96">
        <v>61000</v>
      </c>
      <c r="F105" s="96">
        <v>62047</v>
      </c>
      <c r="G105" s="70">
        <v>62047</v>
      </c>
      <c r="H105" s="71">
        <v>101.71639344262296</v>
      </c>
      <c r="I105" s="71">
        <v>104.25964511359054</v>
      </c>
      <c r="J105" s="141"/>
    </row>
    <row r="106" spans="1:10" ht="20.25" customHeight="1">
      <c r="A106" s="68" t="s">
        <v>71</v>
      </c>
      <c r="B106" s="90" t="s">
        <v>132</v>
      </c>
      <c r="C106" s="91" t="s">
        <v>17</v>
      </c>
      <c r="D106" s="91"/>
      <c r="E106" s="96">
        <v>39500</v>
      </c>
      <c r="F106" s="96">
        <v>39261</v>
      </c>
      <c r="G106" s="70">
        <v>39261</v>
      </c>
      <c r="H106" s="71">
        <v>99.39493670886075</v>
      </c>
      <c r="I106" s="71">
        <v>101.56508692052981</v>
      </c>
      <c r="J106" s="141"/>
    </row>
    <row r="107" spans="1:10" ht="20.25" customHeight="1">
      <c r="A107" s="68" t="s">
        <v>71</v>
      </c>
      <c r="B107" s="90" t="s">
        <v>133</v>
      </c>
      <c r="C107" s="91" t="s">
        <v>17</v>
      </c>
      <c r="D107" s="91"/>
      <c r="E107" s="97">
        <v>14600</v>
      </c>
      <c r="F107" s="97">
        <v>14311</v>
      </c>
      <c r="G107" s="70">
        <v>14311</v>
      </c>
      <c r="H107" s="71">
        <v>98.02054794520548</v>
      </c>
      <c r="I107" s="71">
        <v>102.9568345323741</v>
      </c>
      <c r="J107" s="141"/>
    </row>
    <row r="108" spans="1:10" ht="20.25" customHeight="1">
      <c r="A108" s="61">
        <v>2</v>
      </c>
      <c r="B108" s="98" t="s">
        <v>153</v>
      </c>
      <c r="C108" s="99"/>
      <c r="D108" s="99"/>
      <c r="E108" s="100"/>
      <c r="F108" s="100"/>
      <c r="G108" s="63"/>
      <c r="H108" s="64"/>
      <c r="I108" s="64"/>
      <c r="J108" s="141"/>
    </row>
    <row r="109" spans="1:10" ht="20.25" customHeight="1">
      <c r="A109" s="68" t="s">
        <v>70</v>
      </c>
      <c r="B109" s="90" t="s">
        <v>154</v>
      </c>
      <c r="C109" s="91"/>
      <c r="D109" s="91"/>
      <c r="E109" s="101">
        <v>90.1</v>
      </c>
      <c r="F109" s="101">
        <v>88.57</v>
      </c>
      <c r="G109" s="102">
        <v>89.7</v>
      </c>
      <c r="H109" s="103">
        <f>G109*100/E109</f>
        <v>99.5560488346282</v>
      </c>
      <c r="I109" s="104">
        <f>G109*100/89.3</f>
        <v>100.44792833146697</v>
      </c>
      <c r="J109" s="141"/>
    </row>
    <row r="110" spans="1:10" ht="12.75">
      <c r="A110" s="68" t="s">
        <v>70</v>
      </c>
      <c r="B110" s="90" t="s">
        <v>155</v>
      </c>
      <c r="C110" s="91"/>
      <c r="D110" s="91"/>
      <c r="E110" s="143">
        <v>34.2</v>
      </c>
      <c r="F110" s="143">
        <v>34.2</v>
      </c>
      <c r="G110" s="144">
        <v>34.2</v>
      </c>
      <c r="H110" s="103">
        <f>G110*100/E110</f>
        <v>100</v>
      </c>
      <c r="I110" s="104">
        <f>G110*100/30</f>
        <v>114.00000000000001</v>
      </c>
      <c r="J110" s="141"/>
    </row>
    <row r="111" spans="1:10" ht="20.25" customHeight="1">
      <c r="A111" s="68" t="s">
        <v>70</v>
      </c>
      <c r="B111" s="90" t="s">
        <v>156</v>
      </c>
      <c r="C111" s="91"/>
      <c r="D111" s="91"/>
      <c r="E111" s="143">
        <v>10.9</v>
      </c>
      <c r="F111" s="143">
        <v>9.6</v>
      </c>
      <c r="G111" s="144">
        <v>9.6</v>
      </c>
      <c r="H111" s="103">
        <f>G111*100/E111</f>
        <v>88.07339449541284</v>
      </c>
      <c r="I111" s="104">
        <f>G111*100/9.7</f>
        <v>98.96907216494846</v>
      </c>
      <c r="J111" s="141"/>
    </row>
    <row r="112" spans="1:10" ht="20.25" customHeight="1">
      <c r="A112" s="61">
        <v>3</v>
      </c>
      <c r="B112" s="98" t="s">
        <v>135</v>
      </c>
      <c r="C112" s="91"/>
      <c r="D112" s="91"/>
      <c r="E112" s="78"/>
      <c r="F112" s="78"/>
      <c r="G112" s="78"/>
      <c r="H112" s="71"/>
      <c r="I112" s="78"/>
      <c r="J112" s="141"/>
    </row>
    <row r="113" spans="1:10" ht="20.25" customHeight="1">
      <c r="A113" s="68" t="s">
        <v>70</v>
      </c>
      <c r="B113" s="90" t="s">
        <v>136</v>
      </c>
      <c r="C113" s="91" t="s">
        <v>25</v>
      </c>
      <c r="D113" s="91"/>
      <c r="E113" s="105">
        <v>1000</v>
      </c>
      <c r="F113" s="194">
        <v>493</v>
      </c>
      <c r="G113" s="193">
        <v>600</v>
      </c>
      <c r="H113" s="103">
        <f>G113*100/E113</f>
        <v>60</v>
      </c>
      <c r="I113" s="104">
        <f>G113*100/400</f>
        <v>150</v>
      </c>
      <c r="J113" s="141"/>
    </row>
    <row r="114" spans="1:10" ht="20.25" customHeight="1">
      <c r="A114" s="68" t="s">
        <v>70</v>
      </c>
      <c r="B114" s="90" t="s">
        <v>137</v>
      </c>
      <c r="C114" s="91" t="s">
        <v>17</v>
      </c>
      <c r="D114" s="91"/>
      <c r="E114" s="70">
        <v>100</v>
      </c>
      <c r="F114" s="194">
        <v>158</v>
      </c>
      <c r="G114" s="193">
        <v>158</v>
      </c>
      <c r="H114" s="71">
        <v>150</v>
      </c>
      <c r="I114" s="145">
        <v>163</v>
      </c>
      <c r="J114" s="141"/>
    </row>
    <row r="115" spans="1:10" ht="20.25" customHeight="1">
      <c r="A115" s="68" t="s">
        <v>70</v>
      </c>
      <c r="B115" s="90" t="s">
        <v>138</v>
      </c>
      <c r="C115" s="91" t="s">
        <v>17</v>
      </c>
      <c r="D115" s="91"/>
      <c r="E115" s="70">
        <v>550</v>
      </c>
      <c r="F115" s="194">
        <v>366</v>
      </c>
      <c r="G115" s="193">
        <v>400</v>
      </c>
      <c r="H115" s="71">
        <f>G115*100/E115</f>
        <v>72.72727272727273</v>
      </c>
      <c r="I115" s="71">
        <v>81</v>
      </c>
      <c r="J115" s="141"/>
    </row>
    <row r="116" spans="1:10" ht="20.25" customHeight="1">
      <c r="A116" s="68" t="s">
        <v>70</v>
      </c>
      <c r="B116" s="90" t="s">
        <v>139</v>
      </c>
      <c r="C116" s="91" t="s">
        <v>17</v>
      </c>
      <c r="D116" s="91"/>
      <c r="E116" s="105">
        <v>3546</v>
      </c>
      <c r="F116" s="194">
        <v>1308</v>
      </c>
      <c r="G116" s="194">
        <v>1800</v>
      </c>
      <c r="H116" s="103">
        <f>G116*100/E116</f>
        <v>50.76142131979695</v>
      </c>
      <c r="I116" s="104">
        <f>G116*100/1500</f>
        <v>120</v>
      </c>
      <c r="J116" s="141"/>
    </row>
    <row r="117" spans="1:10" ht="20.25" customHeight="1">
      <c r="A117" s="61">
        <v>4</v>
      </c>
      <c r="B117" s="62" t="s">
        <v>140</v>
      </c>
      <c r="C117" s="68"/>
      <c r="D117" s="68"/>
      <c r="E117" s="78"/>
      <c r="F117" s="78"/>
      <c r="G117" s="78"/>
      <c r="H117" s="71"/>
      <c r="I117" s="71"/>
      <c r="J117" s="141"/>
    </row>
    <row r="118" spans="1:10" ht="25.5">
      <c r="A118" s="68" t="s">
        <v>70</v>
      </c>
      <c r="B118" s="85" t="s">
        <v>141</v>
      </c>
      <c r="C118" s="68" t="s">
        <v>32</v>
      </c>
      <c r="D118" s="68"/>
      <c r="E118" s="106">
        <v>51</v>
      </c>
      <c r="F118" s="106">
        <v>50</v>
      </c>
      <c r="G118" s="106">
        <v>50</v>
      </c>
      <c r="H118" s="103">
        <f>G118*100/E118</f>
        <v>98.03921568627452</v>
      </c>
      <c r="I118" s="107">
        <f>G118*100/49</f>
        <v>102.04081632653062</v>
      </c>
      <c r="J118" s="141"/>
    </row>
    <row r="119" spans="1:10" ht="12.75">
      <c r="A119" s="68" t="s">
        <v>70</v>
      </c>
      <c r="B119" s="85" t="s">
        <v>142</v>
      </c>
      <c r="C119" s="68" t="s">
        <v>13</v>
      </c>
      <c r="D119" s="68"/>
      <c r="E119" s="108">
        <v>100</v>
      </c>
      <c r="F119" s="108">
        <v>25</v>
      </c>
      <c r="G119" s="108">
        <v>50</v>
      </c>
      <c r="H119" s="103">
        <f>G119*100/E119</f>
        <v>50</v>
      </c>
      <c r="I119" s="109">
        <f>G119*100/50</f>
        <v>100</v>
      </c>
      <c r="J119" s="141"/>
    </row>
    <row r="120" spans="1:10" ht="20.25" customHeight="1">
      <c r="A120" s="61" t="s">
        <v>143</v>
      </c>
      <c r="B120" s="62" t="s">
        <v>144</v>
      </c>
      <c r="C120" s="68"/>
      <c r="D120" s="68"/>
      <c r="E120" s="78"/>
      <c r="F120" s="78"/>
      <c r="G120" s="78"/>
      <c r="H120" s="78"/>
      <c r="I120" s="78"/>
      <c r="J120" s="141"/>
    </row>
    <row r="121" spans="1:10" ht="20.25" customHeight="1">
      <c r="A121" s="61">
        <v>1</v>
      </c>
      <c r="B121" s="110" t="s">
        <v>145</v>
      </c>
      <c r="C121" s="111" t="s">
        <v>12</v>
      </c>
      <c r="D121" s="111"/>
      <c r="E121" s="112">
        <f>E122+E123+E124</f>
        <v>17100</v>
      </c>
      <c r="F121" s="112">
        <f>F122+F123+F124</f>
        <v>14430</v>
      </c>
      <c r="G121" s="112">
        <f>G122+G123+G124</f>
        <v>15500</v>
      </c>
      <c r="H121" s="95">
        <f>G121/E121*100</f>
        <v>90.64327485380117</v>
      </c>
      <c r="I121" s="113">
        <v>113.13042843588059</v>
      </c>
      <c r="J121" s="141"/>
    </row>
    <row r="122" spans="1:10" ht="20.25" customHeight="1">
      <c r="A122" s="68" t="s">
        <v>70</v>
      </c>
      <c r="B122" s="114" t="s">
        <v>146</v>
      </c>
      <c r="C122" s="111" t="s">
        <v>17</v>
      </c>
      <c r="D122" s="111"/>
      <c r="E122" s="108">
        <v>3000</v>
      </c>
      <c r="F122" s="108">
        <v>2400</v>
      </c>
      <c r="G122" s="108">
        <v>2500</v>
      </c>
      <c r="H122" s="81">
        <f aca="true" t="shared" si="8" ref="H122:H130">G122/E122*100</f>
        <v>83.33333333333334</v>
      </c>
      <c r="I122" s="115">
        <v>77.44733581164807</v>
      </c>
      <c r="J122" s="141"/>
    </row>
    <row r="123" spans="1:10" ht="20.25" customHeight="1">
      <c r="A123" s="68" t="s">
        <v>70</v>
      </c>
      <c r="B123" s="114" t="s">
        <v>147</v>
      </c>
      <c r="C123" s="111" t="s">
        <v>17</v>
      </c>
      <c r="D123" s="111"/>
      <c r="E123" s="108">
        <v>13600</v>
      </c>
      <c r="F123" s="108">
        <v>11600</v>
      </c>
      <c r="G123" s="108">
        <v>12550</v>
      </c>
      <c r="H123" s="81">
        <f t="shared" si="8"/>
        <v>92.27941176470588</v>
      </c>
      <c r="I123" s="115">
        <v>125.8523866827116</v>
      </c>
      <c r="J123" s="141"/>
    </row>
    <row r="124" spans="1:10" ht="20.25" customHeight="1">
      <c r="A124" s="68" t="s">
        <v>70</v>
      </c>
      <c r="B124" s="114" t="s">
        <v>148</v>
      </c>
      <c r="C124" s="111" t="s">
        <v>17</v>
      </c>
      <c r="D124" s="111"/>
      <c r="E124" s="108">
        <v>500</v>
      </c>
      <c r="F124" s="108">
        <v>430</v>
      </c>
      <c r="G124" s="108">
        <v>450</v>
      </c>
      <c r="H124" s="81">
        <f t="shared" si="8"/>
        <v>90</v>
      </c>
      <c r="I124" s="115">
        <v>89.82035928143712</v>
      </c>
      <c r="J124" s="141"/>
    </row>
    <row r="125" spans="1:10" ht="20.25" customHeight="1">
      <c r="A125" s="61">
        <v>2</v>
      </c>
      <c r="B125" s="110" t="s">
        <v>149</v>
      </c>
      <c r="C125" s="111" t="s">
        <v>12</v>
      </c>
      <c r="D125" s="111"/>
      <c r="E125" s="116">
        <f>E126+E127</f>
        <v>32500</v>
      </c>
      <c r="F125" s="116">
        <f>F126+F127</f>
        <v>29300</v>
      </c>
      <c r="G125" s="116">
        <f>G126+G127</f>
        <v>31000</v>
      </c>
      <c r="H125" s="95">
        <f t="shared" si="8"/>
        <v>95.38461538461539</v>
      </c>
      <c r="I125" s="113">
        <v>118.53777913735087</v>
      </c>
      <c r="J125" s="141"/>
    </row>
    <row r="126" spans="1:10" ht="20.25" customHeight="1">
      <c r="A126" s="68" t="s">
        <v>70</v>
      </c>
      <c r="B126" s="114" t="s">
        <v>150</v>
      </c>
      <c r="C126" s="111" t="s">
        <v>17</v>
      </c>
      <c r="D126" s="111"/>
      <c r="E126" s="108">
        <v>19000</v>
      </c>
      <c r="F126" s="108">
        <v>16800</v>
      </c>
      <c r="G126" s="108">
        <v>18000</v>
      </c>
      <c r="H126" s="81">
        <f t="shared" si="8"/>
        <v>94.73684210526315</v>
      </c>
      <c r="I126" s="115">
        <v>119.35548040580863</v>
      </c>
      <c r="J126" s="141"/>
    </row>
    <row r="127" spans="1:10" ht="20.25" customHeight="1">
      <c r="A127" s="68" t="s">
        <v>70</v>
      </c>
      <c r="B127" s="114" t="s">
        <v>151</v>
      </c>
      <c r="C127" s="111" t="s">
        <v>17</v>
      </c>
      <c r="D127" s="111"/>
      <c r="E127" s="108">
        <v>13500</v>
      </c>
      <c r="F127" s="108">
        <v>12500</v>
      </c>
      <c r="G127" s="108">
        <v>13000</v>
      </c>
      <c r="H127" s="81">
        <f t="shared" si="8"/>
        <v>96.29629629629629</v>
      </c>
      <c r="I127" s="115">
        <v>117.42390028001084</v>
      </c>
      <c r="J127" s="141"/>
    </row>
    <row r="128" spans="1:10" ht="20.25" customHeight="1">
      <c r="A128" s="61">
        <v>3</v>
      </c>
      <c r="B128" s="110" t="s">
        <v>152</v>
      </c>
      <c r="C128" s="111" t="s">
        <v>12</v>
      </c>
      <c r="D128" s="111"/>
      <c r="E128" s="117">
        <v>450</v>
      </c>
      <c r="F128" s="117">
        <v>550</v>
      </c>
      <c r="G128" s="118">
        <v>380</v>
      </c>
      <c r="H128" s="95">
        <f t="shared" si="8"/>
        <v>84.44444444444444</v>
      </c>
      <c r="I128" s="113">
        <v>93.36609336609337</v>
      </c>
      <c r="J128" s="141"/>
    </row>
    <row r="129" spans="1:10" ht="20.25" customHeight="1">
      <c r="A129" s="68" t="s">
        <v>70</v>
      </c>
      <c r="B129" s="119" t="s">
        <v>208</v>
      </c>
      <c r="C129" s="111" t="s">
        <v>17</v>
      </c>
      <c r="D129" s="111"/>
      <c r="E129" s="108">
        <v>440</v>
      </c>
      <c r="F129" s="108">
        <v>361</v>
      </c>
      <c r="G129" s="108">
        <v>371</v>
      </c>
      <c r="H129" s="81">
        <f t="shared" si="8"/>
        <v>84.31818181818181</v>
      </c>
      <c r="I129" s="115">
        <v>92.98245614035088</v>
      </c>
      <c r="J129" s="141"/>
    </row>
    <row r="130" spans="1:10" ht="20.25" customHeight="1">
      <c r="A130" s="120" t="s">
        <v>70</v>
      </c>
      <c r="B130" s="121" t="s">
        <v>209</v>
      </c>
      <c r="C130" s="122" t="s">
        <v>17</v>
      </c>
      <c r="D130" s="123"/>
      <c r="E130" s="124">
        <v>10</v>
      </c>
      <c r="F130" s="124">
        <v>9</v>
      </c>
      <c r="G130" s="124">
        <v>9</v>
      </c>
      <c r="H130" s="125">
        <f t="shared" si="8"/>
        <v>90</v>
      </c>
      <c r="I130" s="123">
        <v>112.5</v>
      </c>
      <c r="J130" s="123"/>
    </row>
  </sheetData>
  <sheetProtection/>
  <mergeCells count="9">
    <mergeCell ref="J4:J5"/>
    <mergeCell ref="A1:B1"/>
    <mergeCell ref="D4:D5"/>
    <mergeCell ref="B2:I2"/>
    <mergeCell ref="A4:A5"/>
    <mergeCell ref="B4:B5"/>
    <mergeCell ref="C4:C5"/>
    <mergeCell ref="E4:G4"/>
    <mergeCell ref="H4:I4"/>
  </mergeCells>
  <printOptions/>
  <pageMargins left="0.35433070866141736" right="0.15748031496062992" top="0.5905511811023623" bottom="0.5905511811023623" header="0.31496062992125984" footer="0.31496062992125984"/>
  <pageSetup horizontalDpi="600" verticalDpi="600" orientation="portrait" paperSize="9" r:id="rId1"/>
  <headerFooter>
    <oddFooter>&amp;R&amp;P/4</oddFooter>
  </headerFooter>
</worksheet>
</file>

<file path=xl/worksheets/sheet2.xml><?xml version="1.0" encoding="utf-8"?>
<worksheet xmlns="http://schemas.openxmlformats.org/spreadsheetml/2006/main" xmlns:r="http://schemas.openxmlformats.org/officeDocument/2006/relationships">
  <dimension ref="A1:X27"/>
  <sheetViews>
    <sheetView zoomScalePageLayoutView="0" workbookViewId="0" topLeftCell="A1">
      <selection activeCell="A4" sqref="A4"/>
    </sheetView>
  </sheetViews>
  <sheetFormatPr defaultColWidth="9" defaultRowHeight="15"/>
  <cols>
    <col min="1" max="1" width="3.8984375" style="3" customWidth="1"/>
    <col min="2" max="2" width="23.19921875" style="3" customWidth="1"/>
    <col min="3" max="5" width="6.69921875" style="3" customWidth="1"/>
    <col min="6" max="20" width="7.296875" style="3" customWidth="1"/>
    <col min="21" max="21" width="9" style="3" customWidth="1"/>
    <col min="22" max="22" width="7.69921875" style="3" customWidth="1"/>
    <col min="23" max="23" width="9" style="3" customWidth="1"/>
    <col min="24" max="24" width="6.296875" style="3" customWidth="1"/>
    <col min="25" max="16384" width="9" style="3" customWidth="1"/>
  </cols>
  <sheetData>
    <row r="1" spans="1:13" s="50" customFormat="1" ht="16.5">
      <c r="A1" s="126" t="s">
        <v>199</v>
      </c>
      <c r="B1" s="48"/>
      <c r="C1" s="49"/>
      <c r="D1" s="49"/>
      <c r="E1" s="49"/>
      <c r="M1" s="51"/>
    </row>
    <row r="2" spans="1:20" s="50" customFormat="1" ht="17.25" customHeight="1">
      <c r="A2" s="237" t="s">
        <v>171</v>
      </c>
      <c r="B2" s="237"/>
      <c r="C2" s="237"/>
      <c r="D2" s="237"/>
      <c r="E2" s="237"/>
      <c r="F2" s="237"/>
      <c r="G2" s="237"/>
      <c r="H2" s="237"/>
      <c r="I2" s="237"/>
      <c r="J2" s="237"/>
      <c r="K2" s="237"/>
      <c r="L2" s="237"/>
      <c r="M2" s="237"/>
      <c r="N2" s="237"/>
      <c r="O2" s="237"/>
      <c r="P2" s="237"/>
      <c r="Q2" s="237"/>
      <c r="R2" s="237"/>
      <c r="S2" s="237"/>
      <c r="T2" s="237"/>
    </row>
    <row r="3" spans="1:20" s="50" customFormat="1" ht="16.5">
      <c r="A3" s="237" t="s">
        <v>349</v>
      </c>
      <c r="B3" s="237"/>
      <c r="C3" s="237"/>
      <c r="D3" s="237"/>
      <c r="E3" s="237"/>
      <c r="F3" s="237"/>
      <c r="G3" s="237"/>
      <c r="H3" s="237"/>
      <c r="I3" s="237"/>
      <c r="J3" s="237"/>
      <c r="K3" s="237"/>
      <c r="L3" s="237"/>
      <c r="M3" s="237"/>
      <c r="N3" s="237"/>
      <c r="O3" s="237"/>
      <c r="P3" s="237"/>
      <c r="Q3" s="237"/>
      <c r="R3" s="237"/>
      <c r="S3" s="237"/>
      <c r="T3" s="237"/>
    </row>
    <row r="4" spans="3:18" ht="12.75">
      <c r="C4" s="2"/>
      <c r="D4" s="2"/>
      <c r="E4" s="2"/>
      <c r="F4" s="238"/>
      <c r="G4" s="238"/>
      <c r="H4" s="238"/>
      <c r="I4" s="238"/>
      <c r="J4" s="238"/>
      <c r="K4" s="238"/>
      <c r="L4" s="239"/>
      <c r="R4" s="3" t="s">
        <v>40</v>
      </c>
    </row>
    <row r="5" spans="1:20" ht="31.5" customHeight="1">
      <c r="A5" s="240" t="s">
        <v>0</v>
      </c>
      <c r="B5" s="241" t="s">
        <v>41</v>
      </c>
      <c r="C5" s="235" t="s">
        <v>162</v>
      </c>
      <c r="D5" s="242"/>
      <c r="E5" s="236"/>
      <c r="F5" s="233" t="s">
        <v>163</v>
      </c>
      <c r="G5" s="233"/>
      <c r="H5" s="235" t="s">
        <v>345</v>
      </c>
      <c r="I5" s="242"/>
      <c r="J5" s="236"/>
      <c r="K5" s="233" t="s">
        <v>344</v>
      </c>
      <c r="L5" s="243" t="s">
        <v>346</v>
      </c>
      <c r="M5" s="244"/>
      <c r="N5" s="244"/>
      <c r="O5" s="244"/>
      <c r="P5" s="244"/>
      <c r="Q5" s="244"/>
      <c r="R5" s="244"/>
      <c r="S5" s="244"/>
      <c r="T5" s="245"/>
    </row>
    <row r="6" spans="1:20" ht="33" customHeight="1">
      <c r="A6" s="240"/>
      <c r="B6" s="241"/>
      <c r="C6" s="231" t="s">
        <v>42</v>
      </c>
      <c r="D6" s="235" t="s">
        <v>66</v>
      </c>
      <c r="E6" s="236"/>
      <c r="F6" s="233" t="s">
        <v>164</v>
      </c>
      <c r="G6" s="233" t="s">
        <v>165</v>
      </c>
      <c r="H6" s="231" t="s">
        <v>42</v>
      </c>
      <c r="I6" s="235" t="s">
        <v>66</v>
      </c>
      <c r="J6" s="236"/>
      <c r="K6" s="233"/>
      <c r="L6" s="233" t="s">
        <v>166</v>
      </c>
      <c r="M6" s="233"/>
      <c r="N6" s="233"/>
      <c r="O6" s="233"/>
      <c r="P6" s="233" t="s">
        <v>167</v>
      </c>
      <c r="Q6" s="233"/>
      <c r="R6" s="233"/>
      <c r="S6" s="233"/>
      <c r="T6" s="231" t="s">
        <v>347</v>
      </c>
    </row>
    <row r="7" spans="1:20" ht="48" customHeight="1">
      <c r="A7" s="240"/>
      <c r="B7" s="241"/>
      <c r="C7" s="234"/>
      <c r="D7" s="231" t="s">
        <v>43</v>
      </c>
      <c r="E7" s="231" t="s">
        <v>44</v>
      </c>
      <c r="F7" s="233"/>
      <c r="G7" s="233"/>
      <c r="H7" s="234"/>
      <c r="I7" s="231" t="s">
        <v>43</v>
      </c>
      <c r="J7" s="231" t="s">
        <v>44</v>
      </c>
      <c r="K7" s="233"/>
      <c r="L7" s="233" t="s">
        <v>42</v>
      </c>
      <c r="M7" s="233"/>
      <c r="N7" s="233" t="s">
        <v>44</v>
      </c>
      <c r="O7" s="233"/>
      <c r="P7" s="233" t="s">
        <v>42</v>
      </c>
      <c r="Q7" s="233"/>
      <c r="R7" s="233" t="s">
        <v>44</v>
      </c>
      <c r="S7" s="233"/>
      <c r="T7" s="234"/>
    </row>
    <row r="8" spans="1:20" ht="57" customHeight="1">
      <c r="A8" s="240"/>
      <c r="B8" s="241"/>
      <c r="C8" s="232"/>
      <c r="D8" s="232"/>
      <c r="E8" s="232"/>
      <c r="F8" s="233"/>
      <c r="G8" s="233"/>
      <c r="H8" s="232"/>
      <c r="I8" s="232"/>
      <c r="J8" s="232"/>
      <c r="K8" s="233"/>
      <c r="L8" s="146" t="s">
        <v>172</v>
      </c>
      <c r="M8" s="146" t="s">
        <v>173</v>
      </c>
      <c r="N8" s="146" t="s">
        <v>174</v>
      </c>
      <c r="O8" s="4" t="s">
        <v>176</v>
      </c>
      <c r="P8" s="146" t="s">
        <v>177</v>
      </c>
      <c r="Q8" s="146" t="s">
        <v>178</v>
      </c>
      <c r="R8" s="146" t="s">
        <v>172</v>
      </c>
      <c r="S8" s="146" t="s">
        <v>178</v>
      </c>
      <c r="T8" s="232"/>
    </row>
    <row r="9" spans="1:20" ht="24.75" customHeight="1">
      <c r="A9" s="5" t="s">
        <v>36</v>
      </c>
      <c r="B9" s="6" t="s">
        <v>37</v>
      </c>
      <c r="C9" s="5">
        <v>1</v>
      </c>
      <c r="D9" s="5">
        <v>2</v>
      </c>
      <c r="E9" s="5">
        <v>3</v>
      </c>
      <c r="F9" s="5">
        <v>4</v>
      </c>
      <c r="G9" s="5">
        <v>5</v>
      </c>
      <c r="H9" s="5">
        <v>6</v>
      </c>
      <c r="I9" s="5">
        <v>7</v>
      </c>
      <c r="J9" s="5">
        <v>8</v>
      </c>
      <c r="K9" s="5">
        <v>9</v>
      </c>
      <c r="L9" s="5">
        <v>10</v>
      </c>
      <c r="M9" s="5">
        <v>11</v>
      </c>
      <c r="N9" s="5">
        <v>12</v>
      </c>
      <c r="O9" s="5">
        <v>13</v>
      </c>
      <c r="P9" s="5">
        <v>14</v>
      </c>
      <c r="Q9" s="5">
        <v>15</v>
      </c>
      <c r="R9" s="5">
        <v>16</v>
      </c>
      <c r="S9" s="5">
        <v>17</v>
      </c>
      <c r="T9" s="5" t="s">
        <v>175</v>
      </c>
    </row>
    <row r="10" spans="1:24" s="10" customFormat="1" ht="24.75" customHeight="1">
      <c r="A10" s="7"/>
      <c r="B10" s="201" t="s">
        <v>2</v>
      </c>
      <c r="C10" s="202">
        <v>344327</v>
      </c>
      <c r="D10" s="202">
        <v>280416</v>
      </c>
      <c r="E10" s="202">
        <v>63911</v>
      </c>
      <c r="F10" s="202">
        <v>324000</v>
      </c>
      <c r="G10" s="202">
        <v>38000</v>
      </c>
      <c r="H10" s="202">
        <v>351135</v>
      </c>
      <c r="I10" s="202">
        <v>284904</v>
      </c>
      <c r="J10" s="202">
        <v>66231</v>
      </c>
      <c r="K10" s="202">
        <v>51442.8</v>
      </c>
      <c r="L10" s="202">
        <v>6808</v>
      </c>
      <c r="M10" s="203">
        <v>0.01977190287139841</v>
      </c>
      <c r="N10" s="204">
        <v>2320</v>
      </c>
      <c r="O10" s="203">
        <v>0.03630048035549436</v>
      </c>
      <c r="P10" s="202">
        <v>27135</v>
      </c>
      <c r="Q10" s="203">
        <v>0.08375</v>
      </c>
      <c r="R10" s="202">
        <v>28231</v>
      </c>
      <c r="S10" s="203">
        <v>0.7429210526315789</v>
      </c>
      <c r="T10" s="205">
        <v>0.8049130822550109</v>
      </c>
      <c r="U10" s="8"/>
      <c r="V10" s="9"/>
      <c r="W10" s="8"/>
      <c r="X10" s="9"/>
    </row>
    <row r="11" spans="1:20" ht="24.75" customHeight="1">
      <c r="A11" s="11" t="s">
        <v>45</v>
      </c>
      <c r="B11" s="206" t="s">
        <v>309</v>
      </c>
      <c r="C11" s="207">
        <v>207323</v>
      </c>
      <c r="D11" s="208">
        <v>166995</v>
      </c>
      <c r="E11" s="207">
        <v>40328</v>
      </c>
      <c r="F11" s="209">
        <v>190540</v>
      </c>
      <c r="G11" s="210">
        <v>23552</v>
      </c>
      <c r="H11" s="211">
        <v>205760</v>
      </c>
      <c r="I11" s="211">
        <v>168154</v>
      </c>
      <c r="J11" s="211">
        <v>37606</v>
      </c>
      <c r="K11" s="211">
        <v>35943</v>
      </c>
      <c r="L11" s="212">
        <v>-1563</v>
      </c>
      <c r="M11" s="213">
        <v>-0.007538960944998866</v>
      </c>
      <c r="N11" s="214">
        <v>-2722</v>
      </c>
      <c r="O11" s="215">
        <v>-0.0674965284665741</v>
      </c>
      <c r="P11" s="210">
        <v>15220</v>
      </c>
      <c r="Q11" s="215">
        <v>0.07987824078933557</v>
      </c>
      <c r="R11" s="210">
        <v>14054</v>
      </c>
      <c r="S11" s="215">
        <v>0.5967221467391305</v>
      </c>
      <c r="T11" s="216">
        <v>0.8912666137671097</v>
      </c>
    </row>
    <row r="12" spans="1:20" ht="24.75" customHeight="1">
      <c r="A12" s="11" t="s">
        <v>46</v>
      </c>
      <c r="B12" s="206" t="s">
        <v>47</v>
      </c>
      <c r="C12" s="207">
        <v>69211</v>
      </c>
      <c r="D12" s="208">
        <v>61118</v>
      </c>
      <c r="E12" s="207">
        <v>8093</v>
      </c>
      <c r="F12" s="209">
        <v>71000</v>
      </c>
      <c r="G12" s="210">
        <v>8000</v>
      </c>
      <c r="H12" s="211">
        <v>76123</v>
      </c>
      <c r="I12" s="211">
        <v>62948</v>
      </c>
      <c r="J12" s="211">
        <v>13175</v>
      </c>
      <c r="K12" s="211">
        <v>4648</v>
      </c>
      <c r="L12" s="212">
        <v>6912</v>
      </c>
      <c r="M12" s="213">
        <v>0.09986851801014289</v>
      </c>
      <c r="N12" s="214">
        <v>5082</v>
      </c>
      <c r="O12" s="215">
        <v>0.6279500803163227</v>
      </c>
      <c r="P12" s="210">
        <v>5123</v>
      </c>
      <c r="Q12" s="215">
        <v>0.07215492957746479</v>
      </c>
      <c r="R12" s="210">
        <v>5175</v>
      </c>
      <c r="S12" s="215">
        <v>0.646875</v>
      </c>
      <c r="T12" s="216">
        <v>0.5743234894353144</v>
      </c>
    </row>
    <row r="13" spans="1:20" ht="24.75" customHeight="1">
      <c r="A13" s="11" t="s">
        <v>48</v>
      </c>
      <c r="B13" s="206" t="s">
        <v>49</v>
      </c>
      <c r="C13" s="207">
        <v>3205</v>
      </c>
      <c r="D13" s="208">
        <v>2668</v>
      </c>
      <c r="E13" s="207">
        <v>537</v>
      </c>
      <c r="F13" s="209">
        <v>3200</v>
      </c>
      <c r="G13" s="210">
        <v>300</v>
      </c>
      <c r="H13" s="211">
        <v>3289.5</v>
      </c>
      <c r="I13" s="211">
        <v>2754</v>
      </c>
      <c r="J13" s="211">
        <v>535.5</v>
      </c>
      <c r="K13" s="211">
        <v>333.4</v>
      </c>
      <c r="L13" s="212">
        <v>84.5</v>
      </c>
      <c r="M13" s="213">
        <v>0.026365054602184086</v>
      </c>
      <c r="N13" s="214">
        <v>-1.5</v>
      </c>
      <c r="O13" s="215">
        <v>-0.002793296089385475</v>
      </c>
      <c r="P13" s="210">
        <v>89.5</v>
      </c>
      <c r="Q13" s="215">
        <v>0.02796875</v>
      </c>
      <c r="R13" s="210">
        <v>235.5</v>
      </c>
      <c r="S13" s="215">
        <v>0.785</v>
      </c>
      <c r="T13" s="216">
        <v>0.6208566108007448</v>
      </c>
    </row>
    <row r="14" spans="1:20" ht="24.75" customHeight="1">
      <c r="A14" s="11" t="s">
        <v>50</v>
      </c>
      <c r="B14" s="206" t="s">
        <v>51</v>
      </c>
      <c r="C14" s="207">
        <v>23938</v>
      </c>
      <c r="D14" s="208">
        <v>20722</v>
      </c>
      <c r="E14" s="207">
        <v>3216</v>
      </c>
      <c r="F14" s="209">
        <v>25000</v>
      </c>
      <c r="G14" s="210">
        <v>2200</v>
      </c>
      <c r="H14" s="211">
        <v>25410.5</v>
      </c>
      <c r="I14" s="211">
        <v>21506</v>
      </c>
      <c r="J14" s="211">
        <v>3904.5</v>
      </c>
      <c r="K14" s="211">
        <v>1731.4</v>
      </c>
      <c r="L14" s="212">
        <v>1472.5</v>
      </c>
      <c r="M14" s="213">
        <v>0.061513075444899326</v>
      </c>
      <c r="N14" s="214">
        <v>688.5</v>
      </c>
      <c r="O14" s="215">
        <v>0.2140858208955224</v>
      </c>
      <c r="P14" s="210">
        <v>410.5</v>
      </c>
      <c r="Q14" s="215">
        <v>0.01642</v>
      </c>
      <c r="R14" s="210">
        <v>1704.5</v>
      </c>
      <c r="S14" s="215">
        <v>0.7747727272727273</v>
      </c>
      <c r="T14" s="216">
        <v>0.5383706467661692</v>
      </c>
    </row>
    <row r="15" spans="1:20" ht="24.75" customHeight="1">
      <c r="A15" s="12" t="s">
        <v>52</v>
      </c>
      <c r="B15" s="206" t="s">
        <v>53</v>
      </c>
      <c r="C15" s="207">
        <v>4225</v>
      </c>
      <c r="D15" s="208">
        <v>3052</v>
      </c>
      <c r="E15" s="207">
        <v>1173</v>
      </c>
      <c r="F15" s="209">
        <v>4500</v>
      </c>
      <c r="G15" s="210">
        <v>1100</v>
      </c>
      <c r="H15" s="211">
        <v>6393</v>
      </c>
      <c r="I15" s="211">
        <v>3007</v>
      </c>
      <c r="J15" s="211">
        <v>3386</v>
      </c>
      <c r="K15" s="211">
        <v>1125</v>
      </c>
      <c r="L15" s="212">
        <v>2168</v>
      </c>
      <c r="M15" s="213">
        <v>0.5131360946745562</v>
      </c>
      <c r="N15" s="214">
        <v>2213</v>
      </c>
      <c r="O15" s="215">
        <v>1.886615515771526</v>
      </c>
      <c r="P15" s="210">
        <v>1893</v>
      </c>
      <c r="Q15" s="215">
        <v>0.4206666666666667</v>
      </c>
      <c r="R15" s="210">
        <v>2286</v>
      </c>
      <c r="S15" s="215">
        <v>2.078181818181818</v>
      </c>
      <c r="T15" s="216">
        <v>0.959079283887468</v>
      </c>
    </row>
    <row r="16" spans="1:20" ht="24.75" customHeight="1">
      <c r="A16" s="13" t="s">
        <v>54</v>
      </c>
      <c r="B16" s="206" t="s">
        <v>55</v>
      </c>
      <c r="C16" s="207">
        <v>1654</v>
      </c>
      <c r="D16" s="208">
        <v>1440</v>
      </c>
      <c r="E16" s="207">
        <v>214</v>
      </c>
      <c r="F16" s="209">
        <v>1600</v>
      </c>
      <c r="G16" s="210">
        <v>150</v>
      </c>
      <c r="H16" s="211">
        <v>1914</v>
      </c>
      <c r="I16" s="211">
        <v>1477</v>
      </c>
      <c r="J16" s="211">
        <v>437</v>
      </c>
      <c r="K16" s="211">
        <v>145</v>
      </c>
      <c r="L16" s="212">
        <v>260</v>
      </c>
      <c r="M16" s="213">
        <v>0.15719467956469166</v>
      </c>
      <c r="N16" s="214">
        <v>223</v>
      </c>
      <c r="O16" s="215">
        <v>1.0420560747663552</v>
      </c>
      <c r="P16" s="210">
        <v>314</v>
      </c>
      <c r="Q16" s="215">
        <v>0.19625</v>
      </c>
      <c r="R16" s="210">
        <v>287</v>
      </c>
      <c r="S16" s="215">
        <v>1.9133333333333333</v>
      </c>
      <c r="T16" s="216">
        <v>0.677570093457944</v>
      </c>
    </row>
    <row r="17" spans="1:20" ht="24.75" customHeight="1">
      <c r="A17" s="13" t="s">
        <v>56</v>
      </c>
      <c r="B17" s="206" t="s">
        <v>57</v>
      </c>
      <c r="C17" s="207">
        <v>4962</v>
      </c>
      <c r="D17" s="208">
        <v>2505</v>
      </c>
      <c r="E17" s="207">
        <v>2457</v>
      </c>
      <c r="F17" s="209">
        <v>2800</v>
      </c>
      <c r="G17" s="210">
        <v>200</v>
      </c>
      <c r="H17" s="211">
        <v>5774</v>
      </c>
      <c r="I17" s="211">
        <v>2169</v>
      </c>
      <c r="J17" s="211">
        <v>3605</v>
      </c>
      <c r="K17" s="211">
        <v>2127</v>
      </c>
      <c r="L17" s="212">
        <v>812</v>
      </c>
      <c r="M17" s="213">
        <v>0.16364369205965337</v>
      </c>
      <c r="N17" s="214">
        <v>1148</v>
      </c>
      <c r="O17" s="215">
        <v>0.4672364672364672</v>
      </c>
      <c r="P17" s="210">
        <v>2974</v>
      </c>
      <c r="Q17" s="215">
        <v>1.062142857142857</v>
      </c>
      <c r="R17" s="210">
        <v>3405</v>
      </c>
      <c r="S17" s="215">
        <v>17.025</v>
      </c>
      <c r="T17" s="216">
        <v>0.8656898656898657</v>
      </c>
    </row>
    <row r="18" spans="1:20" ht="24.75" customHeight="1">
      <c r="A18" s="13" t="s">
        <v>58</v>
      </c>
      <c r="B18" s="206" t="s">
        <v>59</v>
      </c>
      <c r="C18" s="207">
        <v>25719</v>
      </c>
      <c r="D18" s="208">
        <v>19262</v>
      </c>
      <c r="E18" s="207">
        <v>6457</v>
      </c>
      <c r="F18" s="209">
        <v>22000</v>
      </c>
      <c r="G18" s="210">
        <v>2000</v>
      </c>
      <c r="H18" s="211">
        <v>23391</v>
      </c>
      <c r="I18" s="211">
        <v>20194</v>
      </c>
      <c r="J18" s="211">
        <v>3197</v>
      </c>
      <c r="K18" s="211">
        <v>4027</v>
      </c>
      <c r="L18" s="212">
        <v>-2328</v>
      </c>
      <c r="M18" s="213">
        <v>-0.09051673859792371</v>
      </c>
      <c r="N18" s="214">
        <v>-3260</v>
      </c>
      <c r="O18" s="215">
        <v>-0.504878426513861</v>
      </c>
      <c r="P18" s="210">
        <v>1391</v>
      </c>
      <c r="Q18" s="215">
        <v>0.06322727272727273</v>
      </c>
      <c r="R18" s="210">
        <v>1197</v>
      </c>
      <c r="S18" s="215">
        <v>0.5985</v>
      </c>
      <c r="T18" s="216">
        <v>0.6236642403593</v>
      </c>
    </row>
    <row r="19" spans="1:20" ht="24.75" customHeight="1">
      <c r="A19" s="14" t="s">
        <v>60</v>
      </c>
      <c r="B19" s="206" t="s">
        <v>61</v>
      </c>
      <c r="C19" s="217">
        <v>2803</v>
      </c>
      <c r="D19" s="217">
        <v>2353</v>
      </c>
      <c r="E19" s="217">
        <v>450</v>
      </c>
      <c r="F19" s="209">
        <v>3000</v>
      </c>
      <c r="G19" s="210">
        <v>450</v>
      </c>
      <c r="H19" s="211">
        <v>2534</v>
      </c>
      <c r="I19" s="211">
        <v>2389</v>
      </c>
      <c r="J19" s="211">
        <v>145</v>
      </c>
      <c r="K19" s="211">
        <v>381</v>
      </c>
      <c r="L19" s="212">
        <v>-269</v>
      </c>
      <c r="M19" s="213">
        <v>-0.09596860506600072</v>
      </c>
      <c r="N19" s="214">
        <v>-305</v>
      </c>
      <c r="O19" s="215">
        <v>-0.6777777777777778</v>
      </c>
      <c r="P19" s="210">
        <v>-466</v>
      </c>
      <c r="Q19" s="215">
        <v>-0.15533333333333332</v>
      </c>
      <c r="R19" s="210">
        <v>-305</v>
      </c>
      <c r="S19" s="215">
        <v>-0.6777777777777778</v>
      </c>
      <c r="T19" s="216">
        <v>0.8466666666666667</v>
      </c>
    </row>
    <row r="20" spans="1:20" ht="24.75" customHeight="1">
      <c r="A20" s="14" t="s">
        <v>62</v>
      </c>
      <c r="B20" s="218" t="s">
        <v>63</v>
      </c>
      <c r="C20" s="217">
        <v>1093</v>
      </c>
      <c r="D20" s="217">
        <v>116</v>
      </c>
      <c r="E20" s="217">
        <v>977</v>
      </c>
      <c r="F20" s="209">
        <v>160</v>
      </c>
      <c r="G20" s="210">
        <v>40</v>
      </c>
      <c r="H20" s="211">
        <v>339</v>
      </c>
      <c r="I20" s="211">
        <v>121</v>
      </c>
      <c r="J20" s="211">
        <v>218</v>
      </c>
      <c r="K20" s="211">
        <v>973</v>
      </c>
      <c r="L20" s="212">
        <v>-754</v>
      </c>
      <c r="M20" s="213">
        <v>-0.6898444647758463</v>
      </c>
      <c r="N20" s="214">
        <v>-759</v>
      </c>
      <c r="O20" s="215">
        <v>-0.7768679631525077</v>
      </c>
      <c r="P20" s="210">
        <v>179</v>
      </c>
      <c r="Q20" s="215">
        <v>1.11875</v>
      </c>
      <c r="R20" s="210">
        <v>178</v>
      </c>
      <c r="S20" s="215">
        <v>4.45</v>
      </c>
      <c r="T20" s="219">
        <v>0.9959058341862845</v>
      </c>
    </row>
    <row r="21" spans="1:20" ht="24.75" customHeight="1">
      <c r="A21" s="14" t="s">
        <v>64</v>
      </c>
      <c r="B21" s="220" t="s">
        <v>65</v>
      </c>
      <c r="C21" s="217">
        <v>194</v>
      </c>
      <c r="D21" s="217">
        <v>185</v>
      </c>
      <c r="E21" s="217">
        <v>9</v>
      </c>
      <c r="F21" s="209">
        <v>200</v>
      </c>
      <c r="G21" s="210">
        <v>8</v>
      </c>
      <c r="H21" s="211">
        <v>207</v>
      </c>
      <c r="I21" s="211">
        <v>185</v>
      </c>
      <c r="J21" s="211">
        <v>22</v>
      </c>
      <c r="K21" s="211">
        <v>9</v>
      </c>
      <c r="L21" s="212">
        <v>13</v>
      </c>
      <c r="M21" s="213">
        <v>0.06701030927835051</v>
      </c>
      <c r="N21" s="214">
        <v>13</v>
      </c>
      <c r="O21" s="215">
        <v>1.4444444444444444</v>
      </c>
      <c r="P21" s="210">
        <v>7</v>
      </c>
      <c r="Q21" s="215">
        <v>0.035</v>
      </c>
      <c r="R21" s="210">
        <v>14</v>
      </c>
      <c r="S21" s="215">
        <v>1.75</v>
      </c>
      <c r="T21" s="216">
        <v>1</v>
      </c>
    </row>
    <row r="22" spans="2:20" ht="21" customHeight="1">
      <c r="B22" s="127" t="s">
        <v>168</v>
      </c>
      <c r="C22" s="196"/>
      <c r="D22" s="197"/>
      <c r="E22" s="198"/>
      <c r="F22" s="199"/>
      <c r="G22" s="199"/>
      <c r="H22" s="199"/>
      <c r="I22" s="199"/>
      <c r="J22" s="199"/>
      <c r="K22" s="200" t="s">
        <v>310</v>
      </c>
      <c r="L22" s="199"/>
      <c r="M22" s="199"/>
      <c r="N22" s="199"/>
      <c r="O22" s="199"/>
      <c r="P22" s="199"/>
      <c r="Q22" s="199"/>
      <c r="R22" s="199"/>
      <c r="S22" s="199"/>
      <c r="T22" s="199"/>
    </row>
    <row r="23" ht="12.75">
      <c r="K23" s="200" t="s">
        <v>169</v>
      </c>
    </row>
    <row r="24" ht="12.75">
      <c r="K24" s="200" t="s">
        <v>170</v>
      </c>
    </row>
    <row r="25" ht="12.75">
      <c r="B25" s="127"/>
    </row>
    <row r="27" ht="12.75">
      <c r="B27" s="15"/>
    </row>
    <row r="32" ht="17.25" customHeight="1"/>
    <row r="33" ht="9" customHeight="1" hidden="1"/>
    <row r="34" ht="23.25" customHeight="1"/>
  </sheetData>
  <sheetProtection/>
  <mergeCells count="27">
    <mergeCell ref="F5:G5"/>
    <mergeCell ref="H5:J5"/>
    <mergeCell ref="K5:K8"/>
    <mergeCell ref="L5:T5"/>
    <mergeCell ref="C6:C8"/>
    <mergeCell ref="D6:E6"/>
    <mergeCell ref="F6:F8"/>
    <mergeCell ref="L6:O6"/>
    <mergeCell ref="P6:S6"/>
    <mergeCell ref="T6:T8"/>
    <mergeCell ref="P7:Q7"/>
    <mergeCell ref="R7:S7"/>
    <mergeCell ref="A2:T2"/>
    <mergeCell ref="F4:L4"/>
    <mergeCell ref="A5:A8"/>
    <mergeCell ref="B5:B8"/>
    <mergeCell ref="C5:E5"/>
    <mergeCell ref="A3:T3"/>
    <mergeCell ref="D7:D8"/>
    <mergeCell ref="E7:E8"/>
    <mergeCell ref="I7:I8"/>
    <mergeCell ref="J7:J8"/>
    <mergeCell ref="L7:M7"/>
    <mergeCell ref="N7:O7"/>
    <mergeCell ref="G6:G8"/>
    <mergeCell ref="H6:H8"/>
    <mergeCell ref="I6:J6"/>
  </mergeCells>
  <printOptions/>
  <pageMargins left="0.1968503937007874" right="0.15748031496062992" top="0.5511811023622047" bottom="0.4724409448818898" header="0.31496062992125984" footer="0.31496062992125984"/>
  <pageSetup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dimension ref="A1:K29"/>
  <sheetViews>
    <sheetView zoomScalePageLayoutView="0" workbookViewId="0" topLeftCell="A1">
      <selection activeCell="D8" sqref="D8"/>
    </sheetView>
  </sheetViews>
  <sheetFormatPr defaultColWidth="9" defaultRowHeight="15" outlineLevelCol="1"/>
  <cols>
    <col min="1" max="1" width="3.09765625" style="138" customWidth="1"/>
    <col min="2" max="2" width="18.19921875" style="134" customWidth="1"/>
    <col min="3" max="3" width="8.296875" style="134" customWidth="1"/>
    <col min="4" max="4" width="17.796875" style="134" customWidth="1"/>
    <col min="5" max="5" width="41.09765625" style="139" customWidth="1"/>
    <col min="6" max="6" width="12.69921875" style="138" customWidth="1"/>
    <col min="7" max="7" width="9.09765625" style="138" customWidth="1"/>
    <col min="8" max="8" width="10.796875" style="138" customWidth="1"/>
    <col min="9" max="9" width="9.8984375" style="138" customWidth="1"/>
    <col min="10" max="10" width="17.09765625" style="138" hidden="1" customWidth="1" outlineLevel="1"/>
    <col min="11" max="11" width="7.796875" style="138" hidden="1" customWidth="1" outlineLevel="1"/>
    <col min="12" max="12" width="9" style="134" customWidth="1" collapsed="1"/>
    <col min="13" max="16384" width="9" style="134" customWidth="1"/>
  </cols>
  <sheetData>
    <row r="1" spans="1:11" s="128" customFormat="1" ht="16.5">
      <c r="A1" s="126" t="s">
        <v>35</v>
      </c>
      <c r="E1" s="129"/>
      <c r="F1" s="130"/>
      <c r="G1" s="130"/>
      <c r="H1" s="130"/>
      <c r="I1" s="130"/>
      <c r="J1" s="130"/>
      <c r="K1" s="130"/>
    </row>
    <row r="2" spans="1:11" s="128" customFormat="1" ht="15.75" customHeight="1">
      <c r="A2" s="248" t="s">
        <v>39</v>
      </c>
      <c r="B2" s="248"/>
      <c r="C2" s="248"/>
      <c r="D2" s="248"/>
      <c r="E2" s="248"/>
      <c r="F2" s="248"/>
      <c r="G2" s="248"/>
      <c r="H2" s="248"/>
      <c r="I2" s="248"/>
      <c r="J2" s="248"/>
      <c r="K2" s="248"/>
    </row>
    <row r="3" spans="1:11" s="128" customFormat="1" ht="16.5">
      <c r="A3" s="249" t="s">
        <v>350</v>
      </c>
      <c r="B3" s="249"/>
      <c r="C3" s="249"/>
      <c r="D3" s="249"/>
      <c r="E3" s="249"/>
      <c r="F3" s="249"/>
      <c r="G3" s="249"/>
      <c r="H3" s="249"/>
      <c r="I3" s="249"/>
      <c r="J3" s="249"/>
      <c r="K3" s="249"/>
    </row>
    <row r="4" spans="1:11" ht="11.25" customHeight="1">
      <c r="A4" s="131"/>
      <c r="B4" s="132"/>
      <c r="C4" s="131"/>
      <c r="D4" s="132"/>
      <c r="E4" s="133"/>
      <c r="F4" s="131"/>
      <c r="G4" s="131"/>
      <c r="H4" s="131"/>
      <c r="I4" s="131"/>
      <c r="J4" s="131"/>
      <c r="K4" s="131"/>
    </row>
    <row r="5" spans="1:11" ht="34.5" customHeight="1">
      <c r="A5" s="246" t="s">
        <v>18</v>
      </c>
      <c r="B5" s="247" t="s">
        <v>3</v>
      </c>
      <c r="C5" s="246" t="s">
        <v>33</v>
      </c>
      <c r="D5" s="247" t="s">
        <v>4</v>
      </c>
      <c r="E5" s="246" t="s">
        <v>5</v>
      </c>
      <c r="F5" s="246" t="s">
        <v>6</v>
      </c>
      <c r="G5" s="246" t="s">
        <v>7</v>
      </c>
      <c r="H5" s="246" t="s">
        <v>8</v>
      </c>
      <c r="I5" s="246"/>
      <c r="J5" s="246" t="s">
        <v>9</v>
      </c>
      <c r="K5" s="250" t="s">
        <v>10</v>
      </c>
    </row>
    <row r="6" spans="1:11" ht="36" customHeight="1">
      <c r="A6" s="247"/>
      <c r="B6" s="247"/>
      <c r="C6" s="247"/>
      <c r="D6" s="247"/>
      <c r="E6" s="246"/>
      <c r="F6" s="246"/>
      <c r="G6" s="246"/>
      <c r="H6" s="135" t="s">
        <v>1</v>
      </c>
      <c r="I6" s="135" t="s">
        <v>11</v>
      </c>
      <c r="J6" s="246"/>
      <c r="K6" s="250"/>
    </row>
    <row r="7" spans="1:11" s="25" customFormat="1" ht="76.5">
      <c r="A7" s="19">
        <v>1</v>
      </c>
      <c r="B7" s="20" t="s">
        <v>210</v>
      </c>
      <c r="C7" s="20" t="s">
        <v>211</v>
      </c>
      <c r="D7" s="20" t="s">
        <v>288</v>
      </c>
      <c r="E7" s="136" t="s">
        <v>289</v>
      </c>
      <c r="F7" s="20" t="s">
        <v>212</v>
      </c>
      <c r="G7" s="21">
        <v>0.2455</v>
      </c>
      <c r="H7" s="22">
        <v>3000</v>
      </c>
      <c r="I7" s="23">
        <v>600</v>
      </c>
      <c r="J7" s="24" t="s">
        <v>213</v>
      </c>
      <c r="K7" s="20" t="s">
        <v>214</v>
      </c>
    </row>
    <row r="8" spans="1:11" s="25" customFormat="1" ht="60" customHeight="1">
      <c r="A8" s="19">
        <v>2</v>
      </c>
      <c r="B8" s="20" t="s">
        <v>215</v>
      </c>
      <c r="C8" s="20" t="s">
        <v>216</v>
      </c>
      <c r="D8" s="20" t="s">
        <v>290</v>
      </c>
      <c r="E8" s="26" t="s">
        <v>217</v>
      </c>
      <c r="F8" s="20" t="s">
        <v>218</v>
      </c>
      <c r="G8" s="21">
        <v>0.1686</v>
      </c>
      <c r="H8" s="22">
        <v>4000</v>
      </c>
      <c r="I8" s="23">
        <v>4000</v>
      </c>
      <c r="J8" s="24" t="s">
        <v>219</v>
      </c>
      <c r="K8" s="27" t="s">
        <v>220</v>
      </c>
    </row>
    <row r="9" spans="1:11" s="32" customFormat="1" ht="89.25">
      <c r="A9" s="19">
        <v>3</v>
      </c>
      <c r="B9" s="28" t="s">
        <v>221</v>
      </c>
      <c r="C9" s="28" t="s">
        <v>222</v>
      </c>
      <c r="D9" s="28" t="s">
        <v>291</v>
      </c>
      <c r="E9" s="29" t="s">
        <v>223</v>
      </c>
      <c r="F9" s="28" t="s">
        <v>224</v>
      </c>
      <c r="G9" s="30">
        <f>4497/10000</f>
        <v>0.4497</v>
      </c>
      <c r="H9" s="31">
        <v>591.649</v>
      </c>
      <c r="I9" s="31">
        <v>280</v>
      </c>
      <c r="J9" s="28" t="s">
        <v>225</v>
      </c>
      <c r="K9" s="28" t="s">
        <v>226</v>
      </c>
    </row>
    <row r="10" spans="1:11" s="137" customFormat="1" ht="89.25">
      <c r="A10" s="19">
        <v>4</v>
      </c>
      <c r="B10" s="28" t="s">
        <v>227</v>
      </c>
      <c r="C10" s="28" t="s">
        <v>222</v>
      </c>
      <c r="D10" s="28" t="s">
        <v>292</v>
      </c>
      <c r="E10" s="29" t="s">
        <v>228</v>
      </c>
      <c r="F10" s="28" t="s">
        <v>229</v>
      </c>
      <c r="G10" s="30">
        <f>4277/10000</f>
        <v>0.4277</v>
      </c>
      <c r="H10" s="31">
        <v>593.103</v>
      </c>
      <c r="I10" s="31">
        <v>280</v>
      </c>
      <c r="J10" s="28" t="s">
        <v>225</v>
      </c>
      <c r="K10" s="28" t="s">
        <v>226</v>
      </c>
    </row>
    <row r="11" spans="1:11" s="137" customFormat="1" ht="63.75">
      <c r="A11" s="19">
        <v>5</v>
      </c>
      <c r="B11" s="28" t="s">
        <v>230</v>
      </c>
      <c r="C11" s="28" t="s">
        <v>231</v>
      </c>
      <c r="D11" s="28" t="s">
        <v>293</v>
      </c>
      <c r="E11" s="37" t="s">
        <v>232</v>
      </c>
      <c r="F11" s="28" t="s">
        <v>233</v>
      </c>
      <c r="G11" s="30">
        <f>9908/10000</f>
        <v>0.9908</v>
      </c>
      <c r="H11" s="33">
        <v>4560</v>
      </c>
      <c r="I11" s="34">
        <v>3000</v>
      </c>
      <c r="J11" s="28" t="s">
        <v>234</v>
      </c>
      <c r="K11" s="28">
        <v>50</v>
      </c>
    </row>
    <row r="12" spans="1:11" s="137" customFormat="1" ht="114.75">
      <c r="A12" s="19">
        <v>6</v>
      </c>
      <c r="B12" s="35" t="s">
        <v>235</v>
      </c>
      <c r="C12" s="20" t="s">
        <v>211</v>
      </c>
      <c r="D12" s="36" t="s">
        <v>294</v>
      </c>
      <c r="E12" s="29" t="s">
        <v>236</v>
      </c>
      <c r="F12" s="28" t="s">
        <v>237</v>
      </c>
      <c r="G12" s="30">
        <v>0.5</v>
      </c>
      <c r="H12" s="31">
        <v>711.412</v>
      </c>
      <c r="I12" s="31">
        <v>711.412</v>
      </c>
      <c r="J12" s="28" t="s">
        <v>238</v>
      </c>
      <c r="K12" s="28" t="s">
        <v>239</v>
      </c>
    </row>
    <row r="13" spans="1:11" s="137" customFormat="1" ht="89.25">
      <c r="A13" s="19">
        <v>7</v>
      </c>
      <c r="B13" s="35" t="s">
        <v>240</v>
      </c>
      <c r="C13" s="28" t="s">
        <v>222</v>
      </c>
      <c r="D13" s="28" t="s">
        <v>295</v>
      </c>
      <c r="E13" s="29" t="s">
        <v>241</v>
      </c>
      <c r="F13" s="35" t="s">
        <v>242</v>
      </c>
      <c r="G13" s="30">
        <f>6124.5/10000</f>
        <v>0.61245</v>
      </c>
      <c r="H13" s="31">
        <v>501.425</v>
      </c>
      <c r="I13" s="31">
        <v>501.425</v>
      </c>
      <c r="J13" s="28" t="s">
        <v>243</v>
      </c>
      <c r="K13" s="28">
        <v>4.5</v>
      </c>
    </row>
    <row r="14" spans="1:11" s="137" customFormat="1" ht="108" customHeight="1">
      <c r="A14" s="19">
        <v>8</v>
      </c>
      <c r="B14" s="35" t="s">
        <v>244</v>
      </c>
      <c r="C14" s="28" t="s">
        <v>245</v>
      </c>
      <c r="D14" s="28" t="s">
        <v>296</v>
      </c>
      <c r="E14" s="29" t="s">
        <v>246</v>
      </c>
      <c r="F14" s="35" t="s">
        <v>247</v>
      </c>
      <c r="G14" s="30">
        <f>11054/10000</f>
        <v>1.1054</v>
      </c>
      <c r="H14" s="33">
        <v>15000</v>
      </c>
      <c r="I14" s="33">
        <v>7500</v>
      </c>
      <c r="J14" s="28" t="s">
        <v>248</v>
      </c>
      <c r="K14" s="28">
        <v>50</v>
      </c>
    </row>
    <row r="15" spans="1:11" s="137" customFormat="1" ht="165.75">
      <c r="A15" s="19">
        <v>9</v>
      </c>
      <c r="B15" s="35" t="s">
        <v>249</v>
      </c>
      <c r="C15" s="28" t="s">
        <v>250</v>
      </c>
      <c r="D15" s="28" t="s">
        <v>297</v>
      </c>
      <c r="E15" s="29" t="s">
        <v>251</v>
      </c>
      <c r="F15" s="35" t="s">
        <v>252</v>
      </c>
      <c r="G15" s="30">
        <v>1.1524</v>
      </c>
      <c r="H15" s="33">
        <v>1285.998</v>
      </c>
      <c r="I15" s="33">
        <v>1285.998</v>
      </c>
      <c r="J15" s="28" t="s">
        <v>253</v>
      </c>
      <c r="K15" s="28">
        <v>6.5</v>
      </c>
    </row>
    <row r="16" spans="1:11" s="137" customFormat="1" ht="89.25" customHeight="1">
      <c r="A16" s="19">
        <v>10</v>
      </c>
      <c r="B16" s="28" t="s">
        <v>254</v>
      </c>
      <c r="C16" s="28" t="s">
        <v>255</v>
      </c>
      <c r="D16" s="28" t="s">
        <v>298</v>
      </c>
      <c r="E16" s="37" t="s">
        <v>256</v>
      </c>
      <c r="F16" s="28" t="s">
        <v>257</v>
      </c>
      <c r="G16" s="30">
        <v>78.31</v>
      </c>
      <c r="H16" s="31">
        <v>358623.348</v>
      </c>
      <c r="I16" s="31">
        <v>107587</v>
      </c>
      <c r="J16" s="28" t="s">
        <v>248</v>
      </c>
      <c r="K16" s="28">
        <v>50</v>
      </c>
    </row>
    <row r="17" spans="1:11" s="137" customFormat="1" ht="165.75">
      <c r="A17" s="19">
        <v>11</v>
      </c>
      <c r="B17" s="35" t="s">
        <v>258</v>
      </c>
      <c r="C17" s="28" t="s">
        <v>222</v>
      </c>
      <c r="D17" s="28" t="s">
        <v>299</v>
      </c>
      <c r="E17" s="29" t="s">
        <v>259</v>
      </c>
      <c r="F17" s="28" t="s">
        <v>260</v>
      </c>
      <c r="G17" s="30">
        <f>5211.6/10000</f>
        <v>0.5211600000000001</v>
      </c>
      <c r="H17" s="33">
        <v>1021.532</v>
      </c>
      <c r="I17" s="33">
        <v>1021.532</v>
      </c>
      <c r="J17" s="28" t="s">
        <v>261</v>
      </c>
      <c r="K17" s="28" t="s">
        <v>262</v>
      </c>
    </row>
    <row r="18" spans="1:11" s="137" customFormat="1" ht="51">
      <c r="A18" s="19">
        <v>12</v>
      </c>
      <c r="B18" s="28" t="s">
        <v>263</v>
      </c>
      <c r="C18" s="36" t="s">
        <v>245</v>
      </c>
      <c r="D18" s="28" t="s">
        <v>300</v>
      </c>
      <c r="E18" s="29" t="s">
        <v>264</v>
      </c>
      <c r="F18" s="28" t="s">
        <v>265</v>
      </c>
      <c r="G18" s="30">
        <v>193.3</v>
      </c>
      <c r="H18" s="33">
        <v>20056.479</v>
      </c>
      <c r="I18" s="31">
        <v>6018.085</v>
      </c>
      <c r="J18" s="28" t="s">
        <v>266</v>
      </c>
      <c r="K18" s="28">
        <v>32</v>
      </c>
    </row>
    <row r="19" spans="1:11" s="137" customFormat="1" ht="102">
      <c r="A19" s="19">
        <v>13</v>
      </c>
      <c r="B19" s="28" t="s">
        <v>267</v>
      </c>
      <c r="C19" s="28" t="s">
        <v>268</v>
      </c>
      <c r="D19" s="28" t="s">
        <v>301</v>
      </c>
      <c r="E19" s="29" t="s">
        <v>269</v>
      </c>
      <c r="F19" s="35" t="s">
        <v>269</v>
      </c>
      <c r="G19" s="30">
        <v>3.0995</v>
      </c>
      <c r="H19" s="33">
        <v>100000</v>
      </c>
      <c r="I19" s="31">
        <v>30000</v>
      </c>
      <c r="J19" s="28" t="s">
        <v>270</v>
      </c>
      <c r="K19" s="28">
        <v>50</v>
      </c>
    </row>
    <row r="20" spans="1:11" s="137" customFormat="1" ht="102">
      <c r="A20" s="19">
        <v>14</v>
      </c>
      <c r="B20" s="38" t="s">
        <v>271</v>
      </c>
      <c r="C20" s="38" t="s">
        <v>231</v>
      </c>
      <c r="D20" s="38" t="s">
        <v>302</v>
      </c>
      <c r="E20" s="39" t="s">
        <v>272</v>
      </c>
      <c r="F20" s="40" t="s">
        <v>273</v>
      </c>
      <c r="G20" s="41">
        <v>24.7</v>
      </c>
      <c r="H20" s="42">
        <v>274496.135</v>
      </c>
      <c r="I20" s="43">
        <v>54899.277</v>
      </c>
      <c r="J20" s="38" t="s">
        <v>274</v>
      </c>
      <c r="K20" s="38">
        <v>50</v>
      </c>
    </row>
    <row r="21" spans="1:11" s="137" customFormat="1" ht="63.75">
      <c r="A21" s="19">
        <v>15</v>
      </c>
      <c r="B21" s="28" t="s">
        <v>275</v>
      </c>
      <c r="C21" s="28" t="s">
        <v>231</v>
      </c>
      <c r="D21" s="28" t="s">
        <v>303</v>
      </c>
      <c r="E21" s="29" t="s">
        <v>276</v>
      </c>
      <c r="F21" s="35" t="s">
        <v>277</v>
      </c>
      <c r="G21" s="30">
        <v>26.57</v>
      </c>
      <c r="H21" s="33">
        <v>40000</v>
      </c>
      <c r="I21" s="31">
        <v>11000</v>
      </c>
      <c r="J21" s="28" t="s">
        <v>278</v>
      </c>
      <c r="K21" s="28">
        <v>50</v>
      </c>
    </row>
    <row r="22" spans="1:11" s="137" customFormat="1" ht="51">
      <c r="A22" s="19">
        <v>16</v>
      </c>
      <c r="B22" s="36" t="s">
        <v>279</v>
      </c>
      <c r="C22" s="36" t="s">
        <v>211</v>
      </c>
      <c r="D22" s="36" t="s">
        <v>304</v>
      </c>
      <c r="E22" s="44" t="s">
        <v>280</v>
      </c>
      <c r="F22" s="36" t="s">
        <v>281</v>
      </c>
      <c r="G22" s="45">
        <v>2.8688</v>
      </c>
      <c r="H22" s="46">
        <v>18000</v>
      </c>
      <c r="I22" s="46">
        <v>5000</v>
      </c>
      <c r="J22" s="36" t="s">
        <v>282</v>
      </c>
      <c r="K22" s="36" t="s">
        <v>283</v>
      </c>
    </row>
    <row r="23" spans="1:11" s="137" customFormat="1" ht="51">
      <c r="A23" s="19">
        <v>17</v>
      </c>
      <c r="B23" s="36" t="s">
        <v>284</v>
      </c>
      <c r="C23" s="28" t="s">
        <v>231</v>
      </c>
      <c r="D23" s="28" t="s">
        <v>305</v>
      </c>
      <c r="E23" s="29" t="s">
        <v>285</v>
      </c>
      <c r="F23" s="36" t="s">
        <v>286</v>
      </c>
      <c r="G23" s="30">
        <v>36.72</v>
      </c>
      <c r="H23" s="33">
        <v>90000</v>
      </c>
      <c r="I23" s="31">
        <v>24000</v>
      </c>
      <c r="J23" s="28" t="s">
        <v>287</v>
      </c>
      <c r="K23" s="28">
        <v>50</v>
      </c>
    </row>
    <row r="24" spans="1:9" ht="51">
      <c r="A24" s="19">
        <v>18</v>
      </c>
      <c r="B24" s="36" t="s">
        <v>311</v>
      </c>
      <c r="C24" s="28" t="s">
        <v>231</v>
      </c>
      <c r="D24" s="28" t="s">
        <v>312</v>
      </c>
      <c r="E24" s="29" t="s">
        <v>313</v>
      </c>
      <c r="F24" s="36" t="s">
        <v>314</v>
      </c>
      <c r="G24" s="30">
        <v>7.17</v>
      </c>
      <c r="H24" s="33">
        <v>17568</v>
      </c>
      <c r="I24" s="31">
        <v>5600</v>
      </c>
    </row>
    <row r="25" spans="1:9" ht="76.5">
      <c r="A25" s="19">
        <v>19</v>
      </c>
      <c r="B25" s="36" t="s">
        <v>315</v>
      </c>
      <c r="C25" s="28" t="s">
        <v>231</v>
      </c>
      <c r="D25" s="28" t="s">
        <v>316</v>
      </c>
      <c r="E25" s="29" t="s">
        <v>317</v>
      </c>
      <c r="F25" s="36" t="s">
        <v>318</v>
      </c>
      <c r="G25" s="30">
        <v>3.7</v>
      </c>
      <c r="H25" s="33">
        <v>6400</v>
      </c>
      <c r="I25" s="31">
        <v>6400</v>
      </c>
    </row>
    <row r="26" spans="1:11" s="32" customFormat="1" ht="127.5">
      <c r="A26" s="19">
        <v>20</v>
      </c>
      <c r="B26" s="28" t="s">
        <v>325</v>
      </c>
      <c r="C26" s="28" t="s">
        <v>326</v>
      </c>
      <c r="D26" s="28" t="s">
        <v>327</v>
      </c>
      <c r="E26" s="29" t="s">
        <v>328</v>
      </c>
      <c r="F26" s="28" t="s">
        <v>329</v>
      </c>
      <c r="G26" s="30">
        <v>1.22755</v>
      </c>
      <c r="H26" s="195">
        <v>671.982</v>
      </c>
      <c r="I26" s="195">
        <v>671.982</v>
      </c>
      <c r="J26" s="28" t="s">
        <v>330</v>
      </c>
      <c r="K26" s="28" t="s">
        <v>331</v>
      </c>
    </row>
    <row r="27" spans="1:11" s="32" customFormat="1" ht="76.5">
      <c r="A27" s="19">
        <v>21</v>
      </c>
      <c r="B27" s="28" t="s">
        <v>332</v>
      </c>
      <c r="C27" s="28" t="s">
        <v>333</v>
      </c>
      <c r="D27" s="28" t="s">
        <v>334</v>
      </c>
      <c r="E27" s="29" t="s">
        <v>335</v>
      </c>
      <c r="F27" s="28" t="s">
        <v>336</v>
      </c>
      <c r="G27" s="30">
        <v>4.9</v>
      </c>
      <c r="H27" s="195">
        <v>1715.6757</v>
      </c>
      <c r="I27" s="195">
        <v>1715.6757</v>
      </c>
      <c r="J27" s="28" t="s">
        <v>337</v>
      </c>
      <c r="K27" s="28">
        <v>11</v>
      </c>
    </row>
    <row r="28" spans="1:11" s="32" customFormat="1" ht="114.75">
      <c r="A28" s="19">
        <v>22</v>
      </c>
      <c r="B28" s="28" t="s">
        <v>338</v>
      </c>
      <c r="C28" s="28" t="s">
        <v>339</v>
      </c>
      <c r="D28" s="28" t="s">
        <v>340</v>
      </c>
      <c r="E28" s="29" t="s">
        <v>341</v>
      </c>
      <c r="F28" s="28" t="s">
        <v>342</v>
      </c>
      <c r="G28" s="30">
        <v>49.2</v>
      </c>
      <c r="H28" s="195">
        <v>133488.365</v>
      </c>
      <c r="I28" s="195">
        <v>20023.255</v>
      </c>
      <c r="J28" s="28" t="s">
        <v>343</v>
      </c>
      <c r="K28" s="28">
        <v>50</v>
      </c>
    </row>
    <row r="29" ht="12.75">
      <c r="H29" s="221"/>
    </row>
  </sheetData>
  <sheetProtection/>
  <mergeCells count="12">
    <mergeCell ref="A5:A6"/>
    <mergeCell ref="B5:B6"/>
    <mergeCell ref="C5:C6"/>
    <mergeCell ref="D5:D6"/>
    <mergeCell ref="A2:K2"/>
    <mergeCell ref="A3:K3"/>
    <mergeCell ref="E5:E6"/>
    <mergeCell ref="K5:K6"/>
    <mergeCell ref="F5:F6"/>
    <mergeCell ref="G5:G6"/>
    <mergeCell ref="H5:I5"/>
    <mergeCell ref="J5:J6"/>
  </mergeCells>
  <printOptions/>
  <pageMargins left="0.35433070866141736" right="0.31496062992125984" top="0.5511811023622047" bottom="0.3937007874015748" header="0.35433070866141736" footer="0.1968503937007874"/>
  <pageSetup horizontalDpi="600" verticalDpi="600" orientation="landscape" paperSize="9" scale="90" r:id="rId1"/>
  <headerFooter alignWithMargins="0">
    <oddFooter>&amp;R&amp;P/&amp;N</oddFooter>
  </headerFooter>
</worksheet>
</file>

<file path=xl/worksheets/sheet4.xml><?xml version="1.0" encoding="utf-8"?>
<worksheet xmlns="http://schemas.openxmlformats.org/spreadsheetml/2006/main" xmlns:r="http://schemas.openxmlformats.org/officeDocument/2006/relationships">
  <dimension ref="A1:C41"/>
  <sheetViews>
    <sheetView zoomScalePageLayoutView="0" workbookViewId="0" topLeftCell="A1">
      <selection activeCell="C1" sqref="C1"/>
    </sheetView>
  </sheetViews>
  <sheetFormatPr defaultColWidth="8" defaultRowHeight="15"/>
  <cols>
    <col min="1" max="1" width="26.09765625" style="1" customWidth="1"/>
    <col min="2" max="2" width="1.1015625" style="1" customWidth="1"/>
    <col min="3" max="3" width="28.09765625" style="1" customWidth="1"/>
    <col min="4" max="16384" width="8" style="1" customWidth="1"/>
  </cols>
  <sheetData>
    <row r="1" spans="1:3" ht="15">
      <c r="A1"/>
      <c r="C1"/>
    </row>
    <row r="2" ht="15.75" thickBot="1">
      <c r="A2"/>
    </row>
    <row r="3" spans="1:3" ht="15.75" thickBot="1">
      <c r="A3"/>
      <c r="C3"/>
    </row>
    <row r="4" spans="1:3" ht="15">
      <c r="A4"/>
      <c r="C4"/>
    </row>
    <row r="5" ht="15">
      <c r="C5"/>
    </row>
    <row r="6" ht="15.75" thickBot="1">
      <c r="C6"/>
    </row>
    <row r="7" spans="1:3" ht="15">
      <c r="A7"/>
      <c r="C7"/>
    </row>
    <row r="8" spans="1:3" ht="15">
      <c r="A8"/>
      <c r="C8"/>
    </row>
    <row r="9" spans="1:3" ht="15">
      <c r="A9"/>
      <c r="C9"/>
    </row>
    <row r="10" spans="1:3" ht="15">
      <c r="A10"/>
      <c r="C10"/>
    </row>
    <row r="11" spans="1:3" ht="15.75" thickBot="1">
      <c r="A11"/>
      <c r="C11"/>
    </row>
    <row r="12" ht="15">
      <c r="C12"/>
    </row>
    <row r="13" ht="15.75" thickBot="1">
      <c r="C13"/>
    </row>
    <row r="14" spans="1:3" ht="15.75" thickBot="1">
      <c r="A14"/>
      <c r="C14"/>
    </row>
    <row r="15" ht="15">
      <c r="A15"/>
    </row>
    <row r="16" ht="15.75" thickBot="1">
      <c r="A16"/>
    </row>
    <row r="17" spans="1:3" ht="15.75" thickBot="1">
      <c r="A17"/>
      <c r="C17"/>
    </row>
    <row r="18" ht="15">
      <c r="C18"/>
    </row>
    <row r="19" ht="15">
      <c r="C19"/>
    </row>
    <row r="20" spans="1:3" ht="15">
      <c r="A20"/>
      <c r="C20"/>
    </row>
    <row r="21" spans="1:3" ht="15">
      <c r="A21"/>
      <c r="C21"/>
    </row>
    <row r="22" spans="1:3" ht="15">
      <c r="A22"/>
      <c r="C22"/>
    </row>
    <row r="23" spans="1:3" ht="15">
      <c r="A23"/>
      <c r="C23"/>
    </row>
    <row r="24" ht="15">
      <c r="A24"/>
    </row>
    <row r="25" ht="15">
      <c r="A25"/>
    </row>
    <row r="26" spans="1:3" ht="15.75" thickBot="1">
      <c r="A26"/>
      <c r="C26"/>
    </row>
    <row r="27" spans="1:3" ht="15">
      <c r="A27"/>
      <c r="C27"/>
    </row>
    <row r="28" spans="1:3" ht="15">
      <c r="A28"/>
      <c r="C28"/>
    </row>
    <row r="29" spans="1:3" ht="15">
      <c r="A29"/>
      <c r="C29"/>
    </row>
    <row r="30" spans="1:3" ht="15">
      <c r="A30"/>
      <c r="C30"/>
    </row>
    <row r="31" spans="1:3" ht="15">
      <c r="A31"/>
      <c r="C31"/>
    </row>
    <row r="32" spans="1:3" ht="15">
      <c r="A32"/>
      <c r="C32"/>
    </row>
    <row r="33" spans="1:3" ht="15">
      <c r="A33"/>
      <c r="C33"/>
    </row>
    <row r="34" spans="1:3" ht="15">
      <c r="A34"/>
      <c r="C34"/>
    </row>
    <row r="35" spans="1:3" ht="15">
      <c r="A35"/>
      <c r="C35"/>
    </row>
    <row r="36" spans="1:3" ht="15">
      <c r="A36"/>
      <c r="C36"/>
    </row>
    <row r="37" ht="15">
      <c r="A37"/>
    </row>
    <row r="38" ht="15">
      <c r="A38"/>
    </row>
    <row r="39" spans="1:3" ht="15">
      <c r="A39"/>
      <c r="C39"/>
    </row>
    <row r="40" spans="1:3" ht="15">
      <c r="A40"/>
      <c r="C40"/>
    </row>
    <row r="41" spans="1:3" ht="15">
      <c r="A41"/>
      <c r="C41"/>
    </row>
  </sheetData>
  <sheetProtection password="8863" sheet="1" object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Tctk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UserName</dc:creator>
  <cp:keywords/>
  <dc:description/>
  <cp:lastModifiedBy>Admin</cp:lastModifiedBy>
  <cp:lastPrinted>2019-06-26T00:24:49Z</cp:lastPrinted>
  <dcterms:created xsi:type="dcterms:W3CDTF">2001-06-06T08:23:55Z</dcterms:created>
  <dcterms:modified xsi:type="dcterms:W3CDTF">2019-07-01T08:52:01Z</dcterms:modified>
  <cp:category/>
  <cp:version/>
  <cp:contentType/>
  <cp:contentStatus/>
</cp:coreProperties>
</file>