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5600" windowHeight="7935"/>
  </bookViews>
  <sheets>
    <sheet name="CHỈ TIÊU" sheetId="1" r:id="rId1"/>
    <sheet name="MẠNG LƯỚI TRƯỜNG, LỚP" sheetId="2" r:id="rId2"/>
    <sheet name="SÁP NHẬP TRƯỜNG" sheetId="3" r:id="rId3"/>
    <sheet name="CBQL,GV,NV" sheetId="4" r:id="rId4"/>
    <sheet name="KINH PHÍ" sheetId="5" r:id="rId5"/>
  </sheets>
  <calcPr calcId="144525"/>
</workbook>
</file>

<file path=xl/calcChain.xml><?xml version="1.0" encoding="utf-8"?>
<calcChain xmlns="http://schemas.openxmlformats.org/spreadsheetml/2006/main">
  <c r="G21" i="5" l="1"/>
  <c r="G22" i="5" s="1"/>
  <c r="G23" i="5" s="1"/>
  <c r="F21" i="5"/>
  <c r="F22" i="5" s="1"/>
  <c r="F23" i="5" s="1"/>
  <c r="E21" i="5"/>
  <c r="E22" i="5" s="1"/>
  <c r="E23" i="5" s="1"/>
  <c r="D21" i="5"/>
  <c r="D22" i="5" s="1"/>
  <c r="D23" i="5" s="1"/>
  <c r="C21" i="5"/>
  <c r="C22" i="5" s="1"/>
  <c r="C23" i="5" s="1"/>
  <c r="B21" i="5"/>
  <c r="B22" i="5" s="1"/>
  <c r="B23" i="5" s="1"/>
  <c r="H20" i="5"/>
  <c r="I20" i="5" s="1"/>
  <c r="H19" i="5"/>
  <c r="I19" i="5" s="1"/>
  <c r="H18" i="5"/>
  <c r="I18" i="5" s="1"/>
  <c r="G11" i="5"/>
  <c r="G12" i="5" s="1"/>
  <c r="G13" i="5" s="1"/>
  <c r="F11" i="5"/>
  <c r="F12" i="5" s="1"/>
  <c r="F13" i="5" s="1"/>
  <c r="E11" i="5"/>
  <c r="E12" i="5" s="1"/>
  <c r="E13" i="5" s="1"/>
  <c r="D11" i="5"/>
  <c r="D12" i="5" s="1"/>
  <c r="D13" i="5" s="1"/>
  <c r="C11" i="5"/>
  <c r="C12" i="5" s="1"/>
  <c r="C13" i="5" s="1"/>
  <c r="B11" i="5"/>
  <c r="B12" i="5" s="1"/>
  <c r="B13" i="5" s="1"/>
  <c r="H10" i="5"/>
  <c r="I10" i="5" s="1"/>
  <c r="H9" i="5"/>
  <c r="I9" i="5" s="1"/>
  <c r="H8" i="5"/>
  <c r="I8" i="5" s="1"/>
  <c r="H11" i="5" l="1"/>
  <c r="I11" i="5" s="1"/>
  <c r="I12" i="5" s="1"/>
  <c r="I13" i="5" s="1"/>
  <c r="H21" i="5"/>
  <c r="I21" i="5" s="1"/>
  <c r="H22" i="5"/>
  <c r="H12" i="5" l="1"/>
  <c r="H13" i="5" s="1"/>
  <c r="I22" i="5"/>
  <c r="H23" i="5"/>
  <c r="I23" i="5" s="1"/>
  <c r="Z14" i="4" l="1"/>
  <c r="W14" i="4"/>
  <c r="T14" i="4"/>
  <c r="Q14" i="4"/>
  <c r="N14" i="4"/>
  <c r="K14" i="4"/>
  <c r="H14" i="4"/>
  <c r="E14" i="4"/>
  <c r="Z13" i="4"/>
  <c r="W13" i="4"/>
  <c r="T13" i="4"/>
  <c r="Q13" i="4"/>
  <c r="N13" i="4"/>
  <c r="K13" i="4"/>
  <c r="H13" i="4"/>
  <c r="E13" i="4"/>
  <c r="Z12" i="4"/>
  <c r="W12" i="4"/>
  <c r="T12" i="4"/>
  <c r="Q12" i="4"/>
  <c r="N12" i="4"/>
  <c r="K12" i="4"/>
  <c r="H12" i="4"/>
  <c r="E12" i="4"/>
  <c r="Z11" i="4"/>
  <c r="W11" i="4"/>
  <c r="T11" i="4"/>
  <c r="R11" i="4"/>
  <c r="Q11" i="4"/>
  <c r="N11" i="4"/>
  <c r="K11" i="4"/>
  <c r="G11" i="4"/>
  <c r="H11" i="4" s="1"/>
  <c r="E11" i="4"/>
  <c r="Z10" i="4"/>
  <c r="W10" i="4"/>
  <c r="V10" i="4"/>
  <c r="S10" i="4"/>
  <c r="T10" i="4" s="1"/>
  <c r="Q10" i="4"/>
  <c r="N10" i="4"/>
  <c r="K10" i="4"/>
  <c r="H10" i="4"/>
  <c r="E10" i="4"/>
  <c r="Z9" i="4"/>
  <c r="U9" i="4"/>
  <c r="W9" i="4" s="1"/>
  <c r="S9" i="4"/>
  <c r="T9" i="4" s="1"/>
  <c r="P9" i="4"/>
  <c r="Q9" i="4" s="1"/>
  <c r="O9" i="4"/>
  <c r="N9" i="4"/>
  <c r="J9" i="4"/>
  <c r="I9" i="4"/>
  <c r="G9" i="4"/>
  <c r="F9" i="4"/>
  <c r="D9" i="4"/>
  <c r="C9" i="4"/>
  <c r="E9" i="4" l="1"/>
  <c r="K9" i="4"/>
  <c r="H9" i="4"/>
  <c r="J126" i="3"/>
  <c r="I126" i="3"/>
  <c r="H126" i="3"/>
  <c r="F126" i="3"/>
  <c r="E126" i="3"/>
  <c r="D126" i="3"/>
  <c r="S16" i="2" l="1"/>
  <c r="P16" i="2"/>
  <c r="G16" i="2"/>
  <c r="D16" i="2"/>
  <c r="S15" i="2"/>
  <c r="P15" i="2"/>
  <c r="G15" i="2"/>
  <c r="D15" i="2"/>
  <c r="Y14" i="2"/>
  <c r="V14" i="2"/>
  <c r="S14" i="2"/>
  <c r="P14" i="2"/>
  <c r="G14" i="2"/>
  <c r="D14" i="2"/>
  <c r="S13" i="2"/>
  <c r="P13" i="2"/>
  <c r="G13" i="2"/>
  <c r="D13" i="2"/>
  <c r="S12" i="2"/>
  <c r="P12" i="2"/>
  <c r="G12" i="2"/>
  <c r="D12" i="2"/>
  <c r="V11" i="2"/>
  <c r="P11" i="2"/>
  <c r="J11" i="2"/>
  <c r="D11" i="2"/>
  <c r="Y10" i="2"/>
  <c r="S10" i="2"/>
  <c r="P10" i="2"/>
  <c r="M10" i="2"/>
  <c r="G10" i="2"/>
  <c r="D10" i="2"/>
  <c r="Y9" i="2"/>
  <c r="S9" i="2"/>
  <c r="M9" i="2"/>
  <c r="G9" i="2"/>
  <c r="X8" i="2"/>
  <c r="W8" i="2"/>
  <c r="W17" i="2" s="1"/>
  <c r="U8" i="2"/>
  <c r="U17" i="2" s="1"/>
  <c r="T8" i="2"/>
  <c r="T17" i="2" s="1"/>
  <c r="R8" i="2"/>
  <c r="Q8" i="2"/>
  <c r="Q17" i="2" s="1"/>
  <c r="O8" i="2"/>
  <c r="O17" i="2" s="1"/>
  <c r="N8" i="2"/>
  <c r="N17" i="2" s="1"/>
  <c r="L8" i="2"/>
  <c r="K8" i="2"/>
  <c r="K17" i="2" s="1"/>
  <c r="I8" i="2"/>
  <c r="I17" i="2" s="1"/>
  <c r="H8" i="2"/>
  <c r="H17" i="2" s="1"/>
  <c r="F8" i="2"/>
  <c r="E8" i="2"/>
  <c r="E17" i="2" s="1"/>
  <c r="C8" i="2"/>
  <c r="C17" i="2" s="1"/>
  <c r="B8" i="2"/>
  <c r="B17" i="2" s="1"/>
  <c r="G8" i="2" l="1"/>
  <c r="M8" i="2"/>
  <c r="S8" i="2"/>
  <c r="Y8" i="2"/>
  <c r="Y17" i="2" s="1"/>
  <c r="D17" i="2"/>
  <c r="J17" i="2"/>
  <c r="P17" i="2"/>
  <c r="V17" i="2"/>
  <c r="D8" i="2"/>
  <c r="J8" i="2"/>
  <c r="P8" i="2"/>
  <c r="V8" i="2"/>
  <c r="F17" i="2"/>
  <c r="G17" i="2" s="1"/>
  <c r="L17" i="2"/>
  <c r="M17" i="2" s="1"/>
  <c r="R17" i="2"/>
  <c r="S17" i="2" s="1"/>
  <c r="X17" i="2"/>
</calcChain>
</file>

<file path=xl/sharedStrings.xml><?xml version="1.0" encoding="utf-8"?>
<sst xmlns="http://schemas.openxmlformats.org/spreadsheetml/2006/main" count="567" uniqueCount="414">
  <si>
    <t>KẾT QUẢ THỰC HIỆN CÁC CHỈ TIÊU QUY HOẠCH</t>
  </si>
  <si>
    <t>STT</t>
  </si>
  <si>
    <t>Nội dung</t>
  </si>
  <si>
    <t>Giai đoạn 2011-2015</t>
  </si>
  <si>
    <t>Giai đoạn 2016-2020</t>
  </si>
  <si>
    <t>Đánh giá</t>
  </si>
  <si>
    <t>Quy hoạch</t>
  </si>
  <si>
    <t>Thực hiện</t>
  </si>
  <si>
    <t>Tỷ lệ</t>
  </si>
  <si>
    <t>Thực hiện đến tháng 
8-2020</t>
  </si>
  <si>
    <t>Dự kiến
đến cuối 2020</t>
  </si>
  <si>
    <t xml:space="preserve"> Giáo dục mầm non:</t>
  </si>
  <si>
    <t>Huy động trẻ dưới 3 tuổi
đến nhà trẻ (%)</t>
  </si>
  <si>
    <t>trên 20</t>
  </si>
  <si>
    <t>trên 30</t>
  </si>
  <si>
    <t xml:space="preserve">Không đạt </t>
  </si>
  <si>
    <t>Huy động trẻ 3 đến 5 tuổi
đi học mẫu giáo (%)</t>
  </si>
  <si>
    <t>80-85</t>
  </si>
  <si>
    <t>90-95</t>
  </si>
  <si>
    <t>Đạt</t>
  </si>
  <si>
    <t>Trường đạt chuẩn quốc gia
và xóa hết phòng học tạm (%)</t>
  </si>
  <si>
    <t>Mức độ 1
trên 25</t>
  </si>
  <si>
    <t>Mức độ 2
trên 25</t>
  </si>
  <si>
    <t xml:space="preserve"> Không đạt</t>
  </si>
  <si>
    <t>- Giáo viên đạt chuẩn (%)
- Giáo viên trên chuẩn (%)</t>
  </si>
  <si>
    <t xml:space="preserve">
100
46-47</t>
  </si>
  <si>
    <t>98,3
57,7</t>
  </si>
  <si>
    <t>98,3
122,7</t>
  </si>
  <si>
    <t xml:space="preserve">
50</t>
  </si>
  <si>
    <t>99,9
72,6</t>
  </si>
  <si>
    <t>99,9
145,2</t>
  </si>
  <si>
    <t>100
73</t>
  </si>
  <si>
    <t>100
146</t>
  </si>
  <si>
    <t>GV Đat chuẩn: Đạt; 
GV trên chuẩn: Vượt (theo Luật Giáo
 dục 2005)</t>
  </si>
  <si>
    <t>Giáo dục Tiểu học</t>
  </si>
  <si>
    <t xml:space="preserve">
Huy động trẻ 6 tuổi vào lớp 1 (%)
</t>
  </si>
  <si>
    <t>Học 2 buổi/ngày (%)</t>
  </si>
  <si>
    <t>60-70</t>
  </si>
  <si>
    <t>trên 80</t>
  </si>
  <si>
    <t>Số xã, phường,thị trấn đạt chuẩn phổ cập tiểu học đúng độ tuổi (%)</t>
  </si>
  <si>
    <t xml:space="preserve">Số trường tổ chức dạy học Ngoại ngữ, Học sinh được học ngoại ngữ (%) </t>
  </si>
  <si>
    <t>50
(trường)</t>
  </si>
  <si>
    <t>70
(học sinh)</t>
  </si>
  <si>
    <t>Số trường dạy học Tin học; Học sinh được học tin học ( %)</t>
  </si>
  <si>
    <t>40
(trường)</t>
  </si>
  <si>
    <t>Học sinh lớp 3 được học Anh văn theo chương trình mới (%)</t>
  </si>
  <si>
    <t>Trường tiểu học đạt chuẩn quốc gia (%)</t>
  </si>
  <si>
    <t xml:space="preserve">Mức độ 1 45 </t>
  </si>
  <si>
    <t>50*</t>
  </si>
  <si>
    <t>Vượt</t>
  </si>
  <si>
    <t xml:space="preserve"> Phát triển trường PT Dân tộc bán trú (Trường)</t>
  </si>
  <si>
    <t>Giáo viên đạt chuẩn (%)</t>
  </si>
  <si>
    <t>- giáo viên trên chuẩn (%)</t>
  </si>
  <si>
    <t>Giáo dục Trung học cơ sở</t>
  </si>
  <si>
    <t>Huy động trẻ 11-14 tuổi vào học trung học cơ sở (%)</t>
  </si>
  <si>
    <t>99,5</t>
  </si>
  <si>
    <t>HS được công nhận hết bậc TH hàng năm vào học các lớp THCS (%)</t>
  </si>
  <si>
    <t>-HS được công nhận hết bậc TH hàng năm vào học các lớp THCS tại Xã có điều kiện KTXH khó khăn (%)</t>
  </si>
  <si>
    <t>trên 97</t>
  </si>
  <si>
    <t>HS lớp 6 được học Anh văn theo chương trình mới (%)</t>
  </si>
  <si>
    <t>Trường đạt chuẩn quốc gia (%)</t>
  </si>
  <si>
    <t>trên 24</t>
  </si>
  <si>
    <t>Phát triển trường PTDTBT (trường)</t>
  </si>
  <si>
    <t>- Giáo viên trên chuẩn (%)</t>
  </si>
  <si>
    <t>Số trường trang bị phòng máy vi tính, HS được học Tin học và truy cập Internet (%)</t>
  </si>
  <si>
    <t>. Giáo dục Trung học phổ thông:</t>
  </si>
  <si>
    <t>HS tốt nghiệp THCS vào học THPT (%)</t>
  </si>
  <si>
    <t>HS lớp 10 được học Anh văn theo chương trình mới (%)</t>
  </si>
  <si>
    <t>Trường thực hiện dạy 2 buổi/ngày (%)</t>
  </si>
  <si>
    <t>Trên 30</t>
  </si>
  <si>
    <t>trên 33</t>
  </si>
  <si>
    <t>Huyện, TP được công nhận phổ cập giáo dục trung học (%)</t>
  </si>
  <si>
    <t>Không đánh giá vì theo NĐ 20/2014/NĐ-CP không có phổ cập GD trung học</t>
  </si>
  <si>
    <t>Giáo viên đạt chuẩn %</t>
  </si>
  <si>
    <t>Giáo viên trên chuẩn %</t>
  </si>
  <si>
    <t>Giáo dục thường xuyên</t>
  </si>
  <si>
    <t>Xã, phường có trung tâm học tập cộng đồng (%)</t>
  </si>
  <si>
    <t>Người lao động được tham gia học tập, cập nhật kiến thức (%)</t>
  </si>
  <si>
    <t>Các huyện, thành phố có Trung tâm GDNN-GDTX (%)</t>
  </si>
  <si>
    <t>Giáo dục Đại học, Cao đẳng, Trung cấp chuyên nghiệp:</t>
  </si>
  <si>
    <t xml:space="preserve">Phân luồng sau trung học cơ sở và liên thông giữa các cấp học, trình độ đào tạo để đến năm 2015 có đủ khả năng tiếp nhận 30% số học sinh tốt nghiệp trung học cơ sở vào học tại các trường chuyên nghiệp và trung tâm dạy nghề trên địa bàn tỉnh </t>
  </si>
  <si>
    <t>Không đạt</t>
  </si>
  <si>
    <t xml:space="preserve"> Phát triển phân hiệu Đại học Đà Nẵng tại Kon Tum thành trường Đại học, Thành lập Trường Cao đẳng cộng đồng Kon Tum trên cơ sở sắp xếp các trường cao đẳng, trung cấp thuộc tỉnh quản lý</t>
  </si>
  <si>
    <t>Giáo dục dân tộc</t>
  </si>
  <si>
    <t>Đến 2015: Hoàn thiện việc nâng cấp, mở rộng quy mô các trường phổ thông dân tộc nội trú (trường)</t>
  </si>
  <si>
    <t>Phát triển hệ thống trường Phổ thông dân tộc bán trú (trường)</t>
  </si>
  <si>
    <t>Trường phổ thông dân tộc nội trú đạt chuẩn Quốc gia</t>
  </si>
  <si>
    <t>Hoàn thành mục tiêu phổ cập giáo dục mầm non cho trẻ 5 tuổi</t>
  </si>
  <si>
    <t>Quy hoạch phát triển mạng lưới trường, lớp trên địa bàn</t>
  </si>
  <si>
    <t>Cấp học</t>
  </si>
  <si>
    <t>Công lập</t>
  </si>
  <si>
    <t>Ngoài công lập</t>
  </si>
  <si>
    <t>Trường</t>
  </si>
  <si>
    <t>Lớp</t>
  </si>
  <si>
    <t xml:space="preserve">Trường </t>
  </si>
  <si>
    <t xml:space="preserve">Quy hoạch </t>
  </si>
  <si>
    <t xml:space="preserve">Thực hiện </t>
  </si>
  <si>
    <t>Tỷ lệ %</t>
  </si>
  <si>
    <t>Mầm non</t>
  </si>
  <si>
    <t>Tiểu học</t>
  </si>
  <si>
    <t>THCS</t>
  </si>
  <si>
    <t>THPT</t>
  </si>
  <si>
    <t>Trung tâm GDNN-GDTX</t>
  </si>
  <si>
    <t>Tổng cộng</t>
  </si>
  <si>
    <t>PHỤ LỤC 1</t>
  </si>
  <si>
    <t>PHỤ LỤC 2</t>
  </si>
  <si>
    <t>DANH SÁCH TRƯỜNG, ĐIỂM TRƯỜNG THỰC HIỆN SÁP NHẬP, ĐIỀU CHỈNH</t>
  </si>
  <si>
    <t>Đơn vị</t>
  </si>
  <si>
    <t>Trước sáp nhập</t>
  </si>
  <si>
    <t>Sau sáp nhập</t>
  </si>
  <si>
    <t>Ghi chú</t>
  </si>
  <si>
    <t>Tên trường</t>
  </si>
  <si>
    <t>Số lượng CBQL</t>
  </si>
  <si>
    <t>Số lượng GV</t>
  </si>
  <si>
    <t>Số lượng NV</t>
  </si>
  <si>
    <t>TP Kon Tum</t>
  </si>
  <si>
    <t>1.1</t>
  </si>
  <si>
    <t>Xã Hòa Bình</t>
  </si>
  <si>
    <t>Trường TH Nguyễn Văn Trỗi</t>
  </si>
  <si>
    <t xml:space="preserve">Trường TH-THCS  Hòa Bình </t>
  </si>
  <si>
    <t xml:space="preserve">Trường THCS  Hòa Bình </t>
  </si>
  <si>
    <t>1.2</t>
  </si>
  <si>
    <t>Phường Lê Lợi</t>
  </si>
  <si>
    <t>Trường TH Lê Lợi</t>
  </si>
  <si>
    <t xml:space="preserve">Trường TH-THCS  Lê lợi </t>
  </si>
  <si>
    <t>Trường THCS Lê Lợi</t>
  </si>
  <si>
    <t>1.3</t>
  </si>
  <si>
    <t>Phường Trường Chinh</t>
  </si>
  <si>
    <t>Trường TH Đào Duy Từ</t>
  </si>
  <si>
    <t>Trường TH-THCS Trường Sa</t>
  </si>
  <si>
    <t>Trường THCS Trường Sa</t>
  </si>
  <si>
    <t>1.4</t>
  </si>
  <si>
    <t>Phường Nguyễn Trãi</t>
  </si>
  <si>
    <t>Trường TH Lương Thế Vinh</t>
  </si>
  <si>
    <t>Trường TH-THCS Nguyễn Du</t>
  </si>
  <si>
    <t xml:space="preserve">Trường THCS Nguyễn Du </t>
  </si>
  <si>
    <t>1.5</t>
  </si>
  <si>
    <t>Xã Chư Hreng</t>
  </si>
  <si>
    <t xml:space="preserve">Trường TH Nguyễn Hiền </t>
  </si>
  <si>
    <t>Trường TH-THCS Chư Hreng</t>
  </si>
  <si>
    <t>Trường THCS Nguyễn Thi Minh Khai</t>
  </si>
  <si>
    <t>1.6</t>
  </si>
  <si>
    <t>Xã Đăk Cấm</t>
  </si>
  <si>
    <t>Trường TH Đoàn Thị Điểm</t>
  </si>
  <si>
    <t xml:space="preserve">Trường TH-THCS Đăk Cấm </t>
  </si>
  <si>
    <t xml:space="preserve">Trường THCS Nguyễn Khuyến </t>
  </si>
  <si>
    <t>1.7</t>
  </si>
  <si>
    <t>Xã Đăk Năng</t>
  </si>
  <si>
    <t xml:space="preserve">Trường TH Nguyễn Trung Trực </t>
  </si>
  <si>
    <t xml:space="preserve">Trường TH-THCS Đak Năng </t>
  </si>
  <si>
    <t>Trường THCS Lý Thường Kiệt</t>
  </si>
  <si>
    <t>1.8</t>
  </si>
  <si>
    <t>Xã Vinh Quang</t>
  </si>
  <si>
    <t>Trường TH Trần Quốc Toản</t>
  </si>
  <si>
    <t xml:space="preserve">Trường TH- THCS Vinh Quang </t>
  </si>
  <si>
    <t xml:space="preserve">Trường THCS Vinh Quang </t>
  </si>
  <si>
    <t>1.9</t>
  </si>
  <si>
    <t>Phường Thắng Lợi</t>
  </si>
  <si>
    <t>Trường TH Triệu Thị Trinh</t>
  </si>
  <si>
    <t xml:space="preserve">Trường TH-THCS Thắng Lợi </t>
  </si>
  <si>
    <t>Trường THCS Nguyễn Công Trứ</t>
  </si>
  <si>
    <t>1.10</t>
  </si>
  <si>
    <t>Phường Trần Hưng Đạo</t>
  </si>
  <si>
    <t>Trường TH Nguyễn Viết Xuân</t>
  </si>
  <si>
    <t xml:space="preserve">Trường TH-THCS Trần Hưng Đạo </t>
  </si>
  <si>
    <t xml:space="preserve">Trường THCS Chu Văn An </t>
  </si>
  <si>
    <t>1.11</t>
  </si>
  <si>
    <t xml:space="preserve">Xã Đăk Blà </t>
  </si>
  <si>
    <t>Trường TH Kơpakơlơng</t>
  </si>
  <si>
    <t xml:space="preserve">Trường TH-THCS Đăk Blà </t>
  </si>
  <si>
    <t>Trường THCS Lê Đình Chinh</t>
  </si>
  <si>
    <t>1.12</t>
  </si>
  <si>
    <t>Xã Đăk Rơ Wa</t>
  </si>
  <si>
    <t>Trường TH Nguyễn Thái Bình</t>
  </si>
  <si>
    <t>Trường TH-THCS Đăk Rơ Wa</t>
  </si>
  <si>
    <t xml:space="preserve">Trường THCS  Phạm Hồng Thái </t>
  </si>
  <si>
    <t>1.13</t>
  </si>
  <si>
    <t>Xã Đoàn Kết</t>
  </si>
  <si>
    <t>Trường TH Nguyễn Hữu Cảnh</t>
  </si>
  <si>
    <t>Trường TH-THCS Đoàn Kết</t>
  </si>
  <si>
    <t xml:space="preserve">Trường THCS  Nguyễn Bỉnh Khiêm </t>
  </si>
  <si>
    <t>1.14</t>
  </si>
  <si>
    <t xml:space="preserve">Xã Kroong </t>
  </si>
  <si>
    <t>Trường TH Nguyễn Tri Phương</t>
  </si>
  <si>
    <t>Trường TH-THCS Kroong</t>
  </si>
  <si>
    <t xml:space="preserve">Trường THCS Lê Quý Đôn </t>
  </si>
  <si>
    <t>Huyện Đăk Hà</t>
  </si>
  <si>
    <t>2.1</t>
  </si>
  <si>
    <t>Xã Đăk La</t>
  </si>
  <si>
    <t>Trường THCS Mạc Đỉnh Chi</t>
  </si>
  <si>
    <t>Trường THCS xã Đăk La</t>
  </si>
  <si>
    <t>Trường THCS Lương Thế Vinh</t>
  </si>
  <si>
    <t>2.2</t>
  </si>
  <si>
    <t>Xã Đăk Ui</t>
  </si>
  <si>
    <t>Trường TH Lý Tự Trọng</t>
  </si>
  <si>
    <t>Trường TH và THCS xã Đăk Ui</t>
  </si>
  <si>
    <t>Trường TH Vừ A Dính</t>
  </si>
  <si>
    <t>Trường THCS xã Đăk Ui</t>
  </si>
  <si>
    <t>2.3</t>
  </si>
  <si>
    <t>Xã Đăk Ngọk</t>
  </si>
  <si>
    <t>Trường TH 30-4</t>
  </si>
  <si>
    <t>Trường TH và THCS xã Đăk Ngọk</t>
  </si>
  <si>
    <t>Trường THCS xã Đăk Ngọk</t>
  </si>
  <si>
    <t>2.4</t>
  </si>
  <si>
    <t>Xã Hà Mòn</t>
  </si>
  <si>
    <t>Trường TH và THCS xã Hà Mòn</t>
  </si>
  <si>
    <t>Trường THCS xã Hà Mòn</t>
  </si>
  <si>
    <t>Huyện Đăk Tô</t>
  </si>
  <si>
    <t>3.1</t>
  </si>
  <si>
    <t>Thị trấn Đăk Tô, xã Diên Bình</t>
  </si>
  <si>
    <t>Trường TH Nguyễn Khuyến</t>
  </si>
  <si>
    <t>Trường TH Chu Văn An (Điểm Trung tâm thôn 3)</t>
  </si>
  <si>
    <t>3.2</t>
  </si>
  <si>
    <t>Xã Diên Bình</t>
  </si>
  <si>
    <t>Trường TH Chu Văn An (Điểm lẻ thôn 1)</t>
  </si>
  <si>
    <t>Trường TH Lê Văn Tám</t>
  </si>
  <si>
    <t>3.3</t>
  </si>
  <si>
    <t>Trường MN Sơn Ca</t>
  </si>
  <si>
    <t>Trường MN xã Diên Bình</t>
  </si>
  <si>
    <t>Trường MN Ánh Dương</t>
  </si>
  <si>
    <t>3.4</t>
  </si>
  <si>
    <t>Xã Đăk Trăm</t>
  </si>
  <si>
    <t>Trường MN xã Đăk Trăm</t>
  </si>
  <si>
    <t>Trường MN Đăk Rô Gia</t>
  </si>
  <si>
    <t>3.5</t>
  </si>
  <si>
    <t>Xã Pô Kô</t>
  </si>
  <si>
    <t>Trường TH xã Pô Kô</t>
  </si>
  <si>
    <t>Trường Tiểu học - THCS xã Pô Kô</t>
  </si>
  <si>
    <t>Trường THCS xã Pô Kô</t>
  </si>
  <si>
    <t>Huyện Ngọc Hồi</t>
  </si>
  <si>
    <t>4.1</t>
  </si>
  <si>
    <t>Xã Đăk Nông</t>
  </si>
  <si>
    <t>Trường TH Đăk Nông</t>
  </si>
  <si>
    <t>Trường TH-THCS
Đăk Nông</t>
  </si>
  <si>
    <t>Trường THCS Đăk Nông</t>
  </si>
  <si>
    <t>4.2</t>
  </si>
  <si>
    <t>Xã Đăk Kan</t>
  </si>
  <si>
    <t>Trường TH Võ Thị Sáu</t>
  </si>
  <si>
    <t>Trường TH-THCS 
Lý Tự Trọng</t>
  </si>
  <si>
    <t>Trường THCS Lý Tự Trọng</t>
  </si>
  <si>
    <t>4.3</t>
  </si>
  <si>
    <t>Xã Đăk Xú</t>
  </si>
  <si>
    <t>Trường TH Đăk Xú</t>
  </si>
  <si>
    <t>Trường TH-THCS 
Đăk Xú</t>
  </si>
  <si>
    <t>Trường THCS Lê Hồng Phong</t>
  </si>
  <si>
    <t>Huyện Đăk Glei</t>
  </si>
  <si>
    <t>5.1</t>
  </si>
  <si>
    <t>Xã Đăk Man</t>
  </si>
  <si>
    <t>Trường TH xã Đăk Man</t>
  </si>
  <si>
    <t>Trường Tiểu học và Trung học cơ sở xã Đăk Man</t>
  </si>
  <si>
    <t>Trường PTDTBT THCS xã Đăk Man</t>
  </si>
  <si>
    <t>5.2</t>
  </si>
  <si>
    <t>Xã Đăk Xốp</t>
  </si>
  <si>
    <t>Trường TH xã  Xốp</t>
  </si>
  <si>
    <t>Trường Tiểu học và Trung học cơ sở xã Xốp</t>
  </si>
  <si>
    <t>Trường THCS xã Xốp</t>
  </si>
  <si>
    <t>5.3</t>
  </si>
  <si>
    <t>Xã Đăk Nhoong</t>
  </si>
  <si>
    <t>Trường TH xã Đăk Nhoong</t>
  </si>
  <si>
    <t>Trường Tiểu học và Trung học cơ sở xã Đăk Nhoong</t>
  </si>
  <si>
    <t>Trường PTDTBT THCS xã Đăk Nhoong</t>
  </si>
  <si>
    <t>5.4</t>
  </si>
  <si>
    <t>Xã Đăk Plô</t>
  </si>
  <si>
    <t>Trường TH xã Đăk Đăk Plô</t>
  </si>
  <si>
    <t>Trường Tiểu học và Trung học cơ sở xã Đăk Plô</t>
  </si>
  <si>
    <t>Trường THCS xã Đăk Plô</t>
  </si>
  <si>
    <t>Huyện Kon Rẫy</t>
  </si>
  <si>
    <t>6.1</t>
  </si>
  <si>
    <t>Thị trấn Đăk Rve</t>
  </si>
  <si>
    <t>Trường MN 19/5</t>
  </si>
  <si>
    <t>Hoàn thành trong tháng 9/2020</t>
  </si>
  <si>
    <t>6.2</t>
  </si>
  <si>
    <t>Xã Đăk Ruồng</t>
  </si>
  <si>
    <t>Trường MN Bình Minh</t>
  </si>
  <si>
    <t>Huyện Kon Plông</t>
  </si>
  <si>
    <t>7.1</t>
  </si>
  <si>
    <t xml:space="preserve"> Xã Măng Bút</t>
  </si>
  <si>
    <t>Trường PTDTBT THCS Măng Bút</t>
  </si>
  <si>
    <t>Trường PTDTBT cấp 1,2 Măng Bút 1</t>
  </si>
  <si>
    <t>Trường PTDTBT TH Măng Bút 1</t>
  </si>
  <si>
    <t>7.2</t>
  </si>
  <si>
    <t>Trường THCS Măng Bút 2</t>
  </si>
  <si>
    <t>Trường PTDTBT cấp 1,2 Măng Bút 2</t>
  </si>
  <si>
    <t>Trường TH Măng Bút 2</t>
  </si>
  <si>
    <t>7.3</t>
  </si>
  <si>
    <t>Xã Ngọc Tem</t>
  </si>
  <si>
    <t>Trường PTDTBT TH Ngọc Tem</t>
  </si>
  <si>
    <t>Trường PTDTBT TH Ngọc Tem 2</t>
  </si>
  <si>
    <t>Huyện Tu Mơ Rông</t>
  </si>
  <si>
    <t>8.1</t>
  </si>
  <si>
    <t>Xã Măng Ri</t>
  </si>
  <si>
    <t>Trường PTDTBT TH Măng Ri</t>
  </si>
  <si>
    <t>Trường PTDTBT TH-THCS Măng Ri</t>
  </si>
  <si>
    <t>Trường PTDTBT THCS Măng Ri</t>
  </si>
  <si>
    <t>8.2</t>
  </si>
  <si>
    <t>Xã Văn Xuôi</t>
  </si>
  <si>
    <t>Trường PTDT BT THCS xã Văn Xuôi</t>
  </si>
  <si>
    <t>Trường PTDT BT TH-THCS Xã Văn Xuôi</t>
  </si>
  <si>
    <t>Trường PTDT BT TH xã Văn Xuôi</t>
  </si>
  <si>
    <t>8.3</t>
  </si>
  <si>
    <t>Xã Đăk Hà</t>
  </si>
  <si>
    <t>Trường THCS Đăk Hà</t>
  </si>
  <si>
    <t>Trường THCS BT DTTS Tu Mơ Rông</t>
  </si>
  <si>
    <t>8.4</t>
  </si>
  <si>
    <t>Xã Tê Xăng</t>
  </si>
  <si>
    <t>Trường PTDTBT THCS Tê Xăng</t>
  </si>
  <si>
    <t>Trường PTDTBT TH-THCS Tê Xăng</t>
  </si>
  <si>
    <t>Trường PTDTBT TH Tê Xăng</t>
  </si>
  <si>
    <t>8.5</t>
  </si>
  <si>
    <t>Xã Ngọc Lây</t>
  </si>
  <si>
    <t>Trường PTDTBT THCS Ngọc Lây</t>
  </si>
  <si>
    <t>Trường PTDTBT TH-THCS Ngọc Lây</t>
  </si>
  <si>
    <t>Trường PTDTBT TH Ngọc Lây</t>
  </si>
  <si>
    <t>8.6</t>
  </si>
  <si>
    <t>Xã Ngọc Yêu</t>
  </si>
  <si>
    <t>Trường PTDTBT THCS Ngọc Yêu</t>
  </si>
  <si>
    <t>Trường PTDTBT TH-THCS Ngọc Yêu</t>
  </si>
  <si>
    <t>Trường PTDTBT TH Ngọc Yêu</t>
  </si>
  <si>
    <t>8.7</t>
  </si>
  <si>
    <t>Xã Tu Mơ Rông</t>
  </si>
  <si>
    <t>Trường PTDTBT THCS Tu Mơ Rông</t>
  </si>
  <si>
    <t>Trường PTDTBT TH-THCS Tu Mơ Rông</t>
  </si>
  <si>
    <t>Trường PTDTBT TH Tu Mơ Rông</t>
  </si>
  <si>
    <t>Huyện Sa Thầy</t>
  </si>
  <si>
    <t>9.1</t>
  </si>
  <si>
    <t>Xã Ya Xiêr</t>
  </si>
  <si>
    <t>Trường Mầm non Ya Xiêr</t>
  </si>
  <si>
    <t>Trường Mầm non xã Ya Xiêr</t>
  </si>
  <si>
    <t>Trường Mầm non Vành Khuyên</t>
  </si>
  <si>
    <t>9.2</t>
  </si>
  <si>
    <t>Xã Sa Nghĩa</t>
  </si>
  <si>
    <t xml:space="preserve">Trường Tiểu học Trần Phú </t>
  </si>
  <si>
    <t>Trường TH-THCS xã Sa Nghĩa</t>
  </si>
  <si>
    <t>Trường THCS xã Sa Nghĩa</t>
  </si>
  <si>
    <t>9.3</t>
  </si>
  <si>
    <t>Xã Sa Nhơn</t>
  </si>
  <si>
    <t>Trường Tiểu học Sa Nhơn</t>
  </si>
  <si>
    <t>Trường TH-THCS xã Sa Nhơn</t>
  </si>
  <si>
    <t>…</t>
  </si>
  <si>
    <t>Trường THCS xã Sa Nhơn</t>
  </si>
  <si>
    <t>9.4</t>
  </si>
  <si>
    <t>Trường Tiểu học số 1 Ya Xiêr</t>
  </si>
  <si>
    <t>Trường TH-THCS xã Ya Xiêr</t>
  </si>
  <si>
    <t>Trường THCS xã Ya Xiêr</t>
  </si>
  <si>
    <t>9.5</t>
  </si>
  <si>
    <t>Trường Tiểu học Lê  Lợi</t>
  </si>
  <si>
    <t>Trường TH-THCS Chu Văn An</t>
  </si>
  <si>
    <t>Trường THCS Chu Văn An</t>
  </si>
  <si>
    <t>9.6</t>
  </si>
  <si>
    <t>Xã Ya Ly</t>
  </si>
  <si>
    <t>Trường Tiểu học Ngô Quyền</t>
  </si>
  <si>
    <t>Trường TH-THCS xã Ya Ly</t>
  </si>
  <si>
    <t>9.7</t>
  </si>
  <si>
    <t>Xã Ya Tăng</t>
  </si>
  <si>
    <t xml:space="preserve">Trường Tiểu học Trần Khánh Dư </t>
  </si>
  <si>
    <t>Trường TH-THCS xã Ya Tăng</t>
  </si>
  <si>
    <t>Trường THCS Trần Hưng Đạo</t>
  </si>
  <si>
    <t>9.8</t>
  </si>
  <si>
    <t>Xã Sa Sơn</t>
  </si>
  <si>
    <t>Trường Tiểu học Kim Đồng</t>
  </si>
  <si>
    <t>Trường TH-THCS xã Sa Sơn</t>
  </si>
  <si>
    <t>Ia H'Drai</t>
  </si>
  <si>
    <t>10.1</t>
  </si>
  <si>
    <t>Xã Ia Tơi</t>
  </si>
  <si>
    <t>Trường TH Lê Quý Đôn</t>
  </si>
  <si>
    <t>TH-THCS Nguyễn Tất Thành</t>
  </si>
  <si>
    <t>Trường THCS Trần Quốc Tuấn</t>
  </si>
  <si>
    <t>10.2</t>
  </si>
  <si>
    <t>Xã Ia Dom</t>
  </si>
  <si>
    <t>Trường TH Nguyễn Du</t>
  </si>
  <si>
    <t>TH-THCS Nguyễn Du</t>
  </si>
  <si>
    <t>10.3</t>
  </si>
  <si>
    <t>Xã Ia Đal</t>
  </si>
  <si>
    <t>Trường TH Tô Vĩnh Diện</t>
  </si>
  <si>
    <t>TH-THCS Hùng Vương</t>
  </si>
  <si>
    <t>Trường THCS Bế Văn Đàn</t>
  </si>
  <si>
    <t>Sở Giáo dục và Đào tạo</t>
  </si>
  <si>
    <t>11.1</t>
  </si>
  <si>
    <t>Phường Thắng Lợi, Phường Quyết Thắng</t>
  </si>
  <si>
    <t>Trung tâm GDTX Kon Tum</t>
  </si>
  <si>
    <t>Trung tâm GDTX tỉnh Kon Tum</t>
  </si>
  <si>
    <t>Trung tâm NN-TH Kon Tum</t>
  </si>
  <si>
    <t>PHỤ LỤC 03</t>
  </si>
  <si>
    <t>CBQL</t>
  </si>
  <si>
    <t>GV</t>
  </si>
  <si>
    <t>NV</t>
  </si>
  <si>
    <t>Tỷ lệ GV/lớp</t>
  </si>
  <si>
    <t>- Công lập</t>
  </si>
  <si>
    <t>- Ngoài công lập</t>
  </si>
  <si>
    <t xml:space="preserve">PHỤ LỤC 04 </t>
  </si>
  <si>
    <t>Quy hoạch đội ngũ cán bộ quản lý, giáo viên, nhân viên trong hệ thống giáo dục</t>
  </si>
  <si>
    <t>Nhu cầu vốn và cân đối nguồn lực thực hiện Quy hoạch giai đoạn 2011-2020</t>
  </si>
  <si>
    <t>Đơn vị tính: Triệu đồng</t>
  </si>
  <si>
    <t>Nguồn vốn</t>
  </si>
  <si>
    <t>2011-2015</t>
  </si>
  <si>
    <t>Q.hoạch</t>
  </si>
  <si>
    <t>T.hiện</t>
  </si>
  <si>
    <t>So sánh tỷ lệ (%)</t>
  </si>
  <si>
    <t>Ngân sách</t>
  </si>
  <si>
    <t>Học phí</t>
  </si>
  <si>
    <t>Khác (Viện trợ, thu khác, các hoạt động dịch vụ…)</t>
  </si>
  <si>
    <t>Tỷ trọng nguồn NSNN (%)</t>
  </si>
  <si>
    <t>Tỷ trọng nguồn XHH (%)</t>
  </si>
  <si>
    <t>Đến tháng 
8-2020</t>
  </si>
  <si>
    <t xml:space="preserve">  PHỤ LỤC 05</t>
  </si>
  <si>
    <r>
      <rPr>
        <i/>
        <sz val="14"/>
        <color theme="1"/>
        <rFont val="Times New Roman"/>
        <family val="1"/>
        <charset val="163"/>
      </rPr>
      <t>(Kèm theo báo cáo kết quả giám sát số    /BC-TTHĐND ngày   / 11/2020)</t>
    </r>
    <r>
      <rPr>
        <b/>
        <sz val="14"/>
        <color theme="1"/>
        <rFont val="Times New Roman"/>
        <family val="1"/>
      </rPr>
      <t xml:space="preserve"> </t>
    </r>
  </si>
  <si>
    <t>- Nhà trẻ 
(0-2 tuổi)</t>
  </si>
  <si>
    <t>- Mẫu giáo
 (3-5 tuổi)</t>
  </si>
  <si>
    <t>- Mầm non
 (0-5 tuổi)</t>
  </si>
  <si>
    <t>Trung tâm
 học tập 
cộng đồng</t>
  </si>
  <si>
    <t>(Kèm theo báo cáo kết quả giám sát số  39  /BC-TTHĐND ngày 02 / 12/2020)</t>
  </si>
  <si>
    <t xml:space="preserve">Kèm theo báo cáo kết quả giám sát số  39 /BC-TTHĐND ngày 03 / 12/2020 </t>
  </si>
  <si>
    <t xml:space="preserve">(Kèm theo báo cáo kết quả giám sát số  39/BC-TTHĐND ngày 02 / 12/2020) </t>
  </si>
  <si>
    <t xml:space="preserve">Kèm theo báo cáo kết quả giám sát số 39 /BC-TTHĐND ngày 03 / 12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</si>
</sst>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 #,##0_-;_-* &quot;-&quot;_-;_-@_-"/>
  </numFmts>
  <fonts count="42" x14ac:knownFonts="1">
    <font>
      <sz val="11"/>
      <color theme="1"/>
      <name val="Calibri"/>
      <family val="2"/>
      <charset val="163"/>
      <scheme val="minor"/>
    </font>
    <font>
      <sz val="11"/>
      <color theme="1"/>
      <name val="Calibri"/>
      <family val="2"/>
      <charset val="163"/>
      <scheme val="minor"/>
    </font>
    <font>
      <b/>
      <sz val="12"/>
      <color theme="1"/>
      <name val="Cambria"/>
      <family val="1"/>
      <charset val="163"/>
      <scheme val="major"/>
    </font>
    <font>
      <b/>
      <sz val="14"/>
      <color theme="1"/>
      <name val="Times New Roman"/>
      <family val="1"/>
    </font>
    <font>
      <i/>
      <sz val="12"/>
      <color theme="1"/>
      <name val="Times New Roman"/>
      <family val="1"/>
    </font>
    <font>
      <sz val="11"/>
      <color theme="1"/>
      <name val="Calibri"/>
      <family val="2"/>
      <scheme val="minor"/>
    </font>
    <font>
      <sz val="12"/>
      <color theme="1"/>
      <name val="Times New Roman"/>
      <family val="1"/>
      <charset val="163"/>
    </font>
    <font>
      <b/>
      <sz val="12"/>
      <color theme="1"/>
      <name val="Times New Roman"/>
      <family val="1"/>
      <charset val="163"/>
    </font>
    <font>
      <sz val="8"/>
      <name val="Courier"/>
      <family val="3"/>
    </font>
    <font>
      <i/>
      <sz val="14"/>
      <color theme="1"/>
      <name val="Times New Roman"/>
      <family val="1"/>
      <charset val="163"/>
    </font>
    <font>
      <b/>
      <sz val="14"/>
      <color theme="1"/>
      <name val="Cambria"/>
      <family val="1"/>
      <charset val="163"/>
      <scheme val="major"/>
    </font>
    <font>
      <b/>
      <sz val="11"/>
      <color theme="1"/>
      <name val="Times New Roman"/>
      <family val="1"/>
      <charset val="163"/>
    </font>
    <font>
      <sz val="11"/>
      <color theme="1"/>
      <name val="Times New Roman"/>
      <family val="1"/>
      <charset val="163"/>
    </font>
    <font>
      <sz val="12"/>
      <color theme="1"/>
      <name val="Calibri"/>
      <family val="2"/>
      <charset val="163"/>
      <scheme val="minor"/>
    </font>
    <font>
      <sz val="12"/>
      <name val="Times New Roman"/>
      <family val="1"/>
      <charset val="163"/>
    </font>
    <font>
      <sz val="12"/>
      <color indexed="8"/>
      <name val="Times New Roman"/>
      <family val="1"/>
      <charset val="163"/>
    </font>
    <font>
      <b/>
      <sz val="14"/>
      <color theme="1"/>
      <name val="Times New Roman"/>
      <family val="1"/>
      <charset val="163"/>
    </font>
    <font>
      <i/>
      <sz val="13"/>
      <color theme="1"/>
      <name val="Times New Roman"/>
      <family val="1"/>
    </font>
    <font>
      <b/>
      <sz val="13"/>
      <color rgb="FF000000"/>
      <name val="Times New Roman"/>
      <family val="1"/>
    </font>
    <font>
      <sz val="13"/>
      <color rgb="FF000000"/>
      <name val="Times New Roman"/>
      <family val="1"/>
    </font>
    <font>
      <sz val="13"/>
      <color theme="1"/>
      <name val="Times New Roman"/>
      <family val="1"/>
    </font>
    <font>
      <b/>
      <sz val="13"/>
      <color theme="1"/>
      <name val="Times New Roman"/>
      <family val="1"/>
      <charset val="163"/>
    </font>
    <font>
      <b/>
      <sz val="13"/>
      <color rgb="FF000000"/>
      <name val="Times New Roman"/>
      <family val="1"/>
      <charset val="163"/>
    </font>
    <font>
      <sz val="13"/>
      <name val="Times New Roman"/>
      <family val="1"/>
    </font>
    <font>
      <b/>
      <sz val="13"/>
      <color theme="1"/>
      <name val="Times New Roman"/>
      <family val="1"/>
    </font>
    <font>
      <i/>
      <sz val="12"/>
      <color theme="1"/>
      <name val="Cambria"/>
      <family val="1"/>
      <charset val="163"/>
      <scheme val="major"/>
    </font>
    <font>
      <i/>
      <sz val="14"/>
      <color theme="1"/>
      <name val="Cambria"/>
      <family val="1"/>
      <charset val="163"/>
      <scheme val="major"/>
    </font>
    <font>
      <b/>
      <sz val="10"/>
      <color theme="1"/>
      <name val="Times New Roman"/>
      <family val="1"/>
      <charset val="163"/>
    </font>
    <font>
      <b/>
      <sz val="10"/>
      <color rgb="FF000000"/>
      <name val="Times New Roman"/>
      <family val="1"/>
      <charset val="163"/>
    </font>
    <font>
      <sz val="10"/>
      <color theme="1"/>
      <name val="Times New Roman"/>
      <family val="1"/>
      <charset val="163"/>
    </font>
    <font>
      <sz val="10"/>
      <color rgb="FF000000"/>
      <name val="Times New Roman"/>
      <family val="1"/>
      <charset val="163"/>
    </font>
    <font>
      <b/>
      <sz val="10"/>
      <color theme="1"/>
      <name val="Cambria"/>
      <family val="1"/>
      <charset val="163"/>
      <scheme val="major"/>
    </font>
    <font>
      <sz val="10"/>
      <color theme="1"/>
      <name val="Calibri"/>
      <family val="2"/>
      <charset val="163"/>
      <scheme val="minor"/>
    </font>
    <font>
      <i/>
      <sz val="10"/>
      <color theme="1"/>
      <name val="Calibri"/>
      <family val="2"/>
      <charset val="163"/>
      <scheme val="minor"/>
    </font>
    <font>
      <b/>
      <sz val="9"/>
      <color theme="1"/>
      <name val="Times New Roman"/>
      <family val="1"/>
      <charset val="163"/>
    </font>
    <font>
      <sz val="9"/>
      <color theme="1"/>
      <name val="Times New Roman"/>
      <family val="1"/>
      <charset val="163"/>
    </font>
    <font>
      <sz val="8"/>
      <color theme="1"/>
      <name val="Times New Roman"/>
      <family val="1"/>
      <charset val="163"/>
    </font>
    <font>
      <i/>
      <sz val="14"/>
      <color theme="1"/>
      <name val="Times New Roman"/>
      <family val="1"/>
    </font>
    <font>
      <b/>
      <sz val="14"/>
      <color rgb="FF000000"/>
      <name val="Times New Roman"/>
      <family val="1"/>
    </font>
    <font>
      <sz val="14"/>
      <color rgb="FF000000"/>
      <name val="Times New Roman"/>
      <family val="1"/>
    </font>
    <font>
      <sz val="14"/>
      <color theme="1"/>
      <name val="Times New Roman"/>
      <family val="1"/>
    </font>
    <font>
      <b/>
      <sz val="14"/>
      <color rgb="FF000000"/>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5" fillId="0" borderId="0"/>
    <xf numFmtId="0" fontId="8" fillId="0" borderId="0" applyAlignment="0">
      <alignment vertical="center"/>
    </xf>
  </cellStyleXfs>
  <cellXfs count="195">
    <xf numFmtId="0" fontId="0" fillId="0" borderId="0" xfId="0"/>
    <xf numFmtId="0" fontId="0" fillId="0" borderId="0" xfId="0"/>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xf>
    <xf numFmtId="0" fontId="7" fillId="0" borderId="7"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xf>
    <xf numFmtId="3" fontId="12" fillId="0" borderId="1" xfId="0" applyNumberFormat="1" applyFont="1" applyBorder="1" applyAlignment="1">
      <alignment horizontal="right" vertical="center"/>
    </xf>
    <xf numFmtId="0" fontId="10" fillId="0" borderId="0" xfId="0" applyFont="1" applyAlignment="1">
      <alignment horizontal="center" vertical="center"/>
    </xf>
    <xf numFmtId="0" fontId="2" fillId="0" borderId="0" xfId="0" applyFont="1" applyAlignment="1">
      <alignment horizontal="center"/>
    </xf>
    <xf numFmtId="0" fontId="13"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7" fillId="0" borderId="1" xfId="0" applyFont="1" applyBorder="1"/>
    <xf numFmtId="0" fontId="6" fillId="0" borderId="1" xfId="0" applyFont="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xf>
    <xf numFmtId="0" fontId="6" fillId="0" borderId="1" xfId="0" applyFont="1" applyBorder="1" applyAlignment="1">
      <alignment horizont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center"/>
    </xf>
    <xf numFmtId="0" fontId="6" fillId="0" borderId="6" xfId="0" applyFont="1" applyBorder="1" applyAlignment="1">
      <alignment horizontal="center" vertical="center"/>
    </xf>
    <xf numFmtId="0" fontId="6" fillId="0" borderId="1" xfId="0" applyFont="1" applyBorder="1" applyAlignment="1">
      <alignment vertical="center"/>
    </xf>
    <xf numFmtId="0" fontId="7" fillId="0" borderId="7" xfId="0" applyFont="1" applyBorder="1" applyAlignment="1">
      <alignment horizontal="left" vertical="center"/>
    </xf>
    <xf numFmtId="0" fontId="6" fillId="0" borderId="7" xfId="0" applyFont="1" applyBorder="1" applyAlignment="1">
      <alignment horizontal="left" vertical="center"/>
    </xf>
    <xf numFmtId="3" fontId="11" fillId="0" borderId="1" xfId="0" applyNumberFormat="1" applyFont="1" applyBorder="1" applyAlignment="1">
      <alignment horizontal="center"/>
    </xf>
    <xf numFmtId="3" fontId="11" fillId="0" borderId="1" xfId="0" applyNumberFormat="1" applyFont="1" applyBorder="1"/>
    <xf numFmtId="0" fontId="12" fillId="0" borderId="1" xfId="0" quotePrefix="1" applyFont="1" applyBorder="1" applyAlignment="1">
      <alignment horizontal="left" vertical="center" wrapText="1"/>
    </xf>
    <xf numFmtId="0" fontId="3" fillId="0" borderId="0" xfId="0" applyFont="1" applyAlignment="1">
      <alignment horizontal="center" vertical="center"/>
    </xf>
    <xf numFmtId="0" fontId="10" fillId="0" borderId="0" xfId="0" applyFont="1"/>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vertical="center"/>
    </xf>
    <xf numFmtId="164" fontId="21" fillId="0" borderId="1" xfId="0" applyNumberFormat="1" applyFont="1" applyBorder="1" applyAlignment="1">
      <alignment horizontal="right" vertical="center"/>
    </xf>
    <xf numFmtId="0" fontId="19" fillId="0" borderId="1" xfId="0" quotePrefix="1" applyFont="1" applyBorder="1" applyAlignment="1">
      <alignment vertical="center"/>
    </xf>
    <xf numFmtId="0" fontId="19" fillId="0" borderId="1" xfId="0" quotePrefix="1" applyFont="1" applyBorder="1" applyAlignment="1">
      <alignment horizontal="justify" vertical="center"/>
    </xf>
    <xf numFmtId="0" fontId="18" fillId="0" borderId="1" xfId="0" applyFont="1" applyBorder="1" applyAlignment="1">
      <alignment horizontal="left" vertical="center"/>
    </xf>
    <xf numFmtId="0" fontId="18" fillId="0" borderId="1" xfId="0" applyFont="1" applyBorder="1" applyAlignment="1">
      <alignment horizontal="justify" vertical="center"/>
    </xf>
    <xf numFmtId="0" fontId="20" fillId="0" borderId="0" xfId="0" applyFont="1"/>
    <xf numFmtId="3" fontId="18" fillId="3" borderId="1" xfId="0" applyNumberFormat="1" applyFont="1" applyFill="1" applyBorder="1" applyAlignment="1">
      <alignment horizontal="right" vertical="center"/>
    </xf>
    <xf numFmtId="165" fontId="22" fillId="3" borderId="1" xfId="0" applyNumberFormat="1" applyFont="1" applyFill="1" applyBorder="1" applyAlignment="1">
      <alignment horizontal="right" vertical="center"/>
    </xf>
    <xf numFmtId="166" fontId="23" fillId="2" borderId="1" xfId="3" applyNumberFormat="1" applyFont="1" applyFill="1" applyBorder="1" applyAlignment="1">
      <alignment horizontal="right" vertical="center" wrapText="1"/>
    </xf>
    <xf numFmtId="3" fontId="19" fillId="3" borderId="1" xfId="0" applyNumberFormat="1" applyFont="1" applyFill="1" applyBorder="1" applyAlignment="1">
      <alignment horizontal="right" vertical="center"/>
    </xf>
    <xf numFmtId="3" fontId="20" fillId="0" borderId="1" xfId="0" applyNumberFormat="1" applyFont="1" applyBorder="1" applyAlignment="1">
      <alignment horizontal="right" vertical="center"/>
    </xf>
    <xf numFmtId="164" fontId="24" fillId="0" borderId="1" xfId="0" applyNumberFormat="1" applyFont="1" applyBorder="1" applyAlignment="1">
      <alignment horizontal="right" vertical="center"/>
    </xf>
    <xf numFmtId="164" fontId="19" fillId="3" borderId="1" xfId="0" applyNumberFormat="1" applyFont="1" applyFill="1" applyBorder="1" applyAlignment="1">
      <alignment horizontal="right" vertical="center"/>
    </xf>
    <xf numFmtId="164" fontId="19" fillId="0" borderId="1" xfId="0" applyNumberFormat="1" applyFont="1" applyBorder="1" applyAlignment="1">
      <alignment horizontal="right" vertical="center"/>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8" fillId="0" borderId="1" xfId="0" applyFont="1" applyBorder="1" applyAlignment="1">
      <alignment horizontal="left" vertical="center"/>
    </xf>
    <xf numFmtId="0" fontId="29" fillId="0" borderId="1" xfId="0" applyFont="1" applyBorder="1" applyAlignment="1">
      <alignment horizontal="left" vertical="center"/>
    </xf>
    <xf numFmtId="0" fontId="29" fillId="0" borderId="1" xfId="0" applyFont="1" applyBorder="1" applyAlignment="1">
      <alignment horizontal="center" vertical="center"/>
    </xf>
    <xf numFmtId="0" fontId="30" fillId="0" borderId="1" xfId="0" applyFont="1" applyBorder="1" applyAlignment="1">
      <alignment horizontal="left" vertical="center" wrapText="1"/>
    </xf>
    <xf numFmtId="0" fontId="30" fillId="0" borderId="1" xfId="0" applyFont="1" applyBorder="1" applyAlignment="1">
      <alignment horizontal="center" vertical="center"/>
    </xf>
    <xf numFmtId="164" fontId="29" fillId="0" borderId="1" xfId="0" applyNumberFormat="1"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quotePrefix="1" applyFont="1" applyBorder="1" applyAlignment="1">
      <alignment horizontal="left" vertical="center" wrapText="1"/>
    </xf>
    <xf numFmtId="0" fontId="29" fillId="0" borderId="1" xfId="0" applyFont="1" applyBorder="1" applyAlignment="1">
      <alignment horizontal="center" vertical="top" wrapText="1"/>
    </xf>
    <xf numFmtId="0" fontId="27" fillId="0" borderId="1" xfId="0" applyFont="1" applyBorder="1" applyAlignment="1">
      <alignment horizontal="left" vertical="center"/>
    </xf>
    <xf numFmtId="2" fontId="29" fillId="0" borderId="1" xfId="0" applyNumberFormat="1" applyFont="1" applyBorder="1" applyAlignment="1">
      <alignment horizontal="center" vertical="center"/>
    </xf>
    <xf numFmtId="0" fontId="30" fillId="0" borderId="1" xfId="0" applyFont="1" applyBorder="1" applyAlignment="1">
      <alignment vertical="center" wrapText="1"/>
    </xf>
    <xf numFmtId="0" fontId="30" fillId="0" borderId="1" xfId="0" applyFont="1" applyBorder="1" applyAlignment="1">
      <alignment vertical="top" wrapText="1"/>
    </xf>
    <xf numFmtId="0" fontId="30" fillId="0" borderId="1" xfId="0" applyFont="1" applyBorder="1"/>
    <xf numFmtId="0" fontId="30" fillId="0" borderId="1" xfId="0" quotePrefix="1" applyFont="1" applyBorder="1"/>
    <xf numFmtId="0" fontId="30" fillId="0" borderId="0" xfId="0" applyFont="1" applyAlignment="1">
      <alignment wrapText="1"/>
    </xf>
    <xf numFmtId="0" fontId="30" fillId="0" borderId="1" xfId="0" applyFont="1" applyBorder="1" applyAlignment="1">
      <alignment wrapText="1"/>
    </xf>
    <xf numFmtId="0" fontId="30" fillId="0" borderId="0" xfId="0" applyFont="1"/>
    <xf numFmtId="0" fontId="28" fillId="0" borderId="0" xfId="0" applyFont="1" applyAlignment="1">
      <alignment vertical="center"/>
    </xf>
    <xf numFmtId="0" fontId="30" fillId="0" borderId="0" xfId="0" applyFont="1" applyAlignment="1">
      <alignment vertical="center" wrapText="1"/>
    </xf>
    <xf numFmtId="0" fontId="28" fillId="0" borderId="1" xfId="0" applyFont="1" applyBorder="1"/>
    <xf numFmtId="0" fontId="27" fillId="0" borderId="1" xfId="0" applyFont="1" applyBorder="1" applyAlignment="1">
      <alignment horizontal="left" vertical="center" wrapText="1"/>
    </xf>
    <xf numFmtId="0" fontId="30" fillId="0" borderId="0" xfId="0" applyFont="1" applyAlignment="1">
      <alignment horizontal="left" vertical="center" wrapText="1"/>
    </xf>
    <xf numFmtId="165" fontId="12" fillId="0" borderId="1" xfId="0" applyNumberFormat="1" applyFont="1" applyBorder="1" applyAlignment="1">
      <alignment horizontal="right" vertical="center"/>
    </xf>
    <xf numFmtId="3" fontId="12" fillId="0" borderId="1" xfId="0" quotePrefix="1" applyNumberFormat="1" applyFont="1" applyBorder="1" applyAlignment="1">
      <alignment horizontal="right" vertical="center"/>
    </xf>
    <xf numFmtId="0" fontId="12" fillId="0" borderId="1" xfId="0" applyFont="1" applyBorder="1" applyAlignment="1">
      <alignment horizontal="left" vertical="center" wrapText="1"/>
    </xf>
    <xf numFmtId="3" fontId="12" fillId="0" borderId="1" xfId="0" applyNumberFormat="1" applyFont="1" applyBorder="1" applyAlignment="1">
      <alignment horizontal="right" vertical="center" wrapText="1"/>
    </xf>
    <xf numFmtId="0" fontId="11" fillId="0" borderId="1" xfId="0" applyFont="1" applyBorder="1" applyAlignment="1">
      <alignment horizontal="left" vertical="center" wrapText="1"/>
    </xf>
    <xf numFmtId="3" fontId="11" fillId="0" borderId="1" xfId="0" applyNumberFormat="1" applyFont="1" applyBorder="1" applyAlignment="1">
      <alignment horizontal="right" vertical="center" wrapText="1"/>
    </xf>
    <xf numFmtId="165" fontId="11" fillId="0" borderId="1" xfId="0" applyNumberFormat="1" applyFont="1" applyBorder="1" applyAlignment="1">
      <alignment horizontal="right" vertical="center"/>
    </xf>
    <xf numFmtId="0" fontId="32" fillId="0" borderId="0" xfId="0" applyFont="1"/>
    <xf numFmtId="0" fontId="29" fillId="0" borderId="1" xfId="0" applyFont="1" applyBorder="1"/>
    <xf numFmtId="165" fontId="29" fillId="0" borderId="1" xfId="0" applyNumberFormat="1" applyFont="1" applyBorder="1" applyAlignment="1">
      <alignment horizontal="right" vertical="center"/>
    </xf>
    <xf numFmtId="165" fontId="27" fillId="0" borderId="1" xfId="0" applyNumberFormat="1" applyFont="1" applyBorder="1" applyAlignment="1">
      <alignment horizontal="right" vertical="center"/>
    </xf>
    <xf numFmtId="165" fontId="27" fillId="0" borderId="1" xfId="0" applyNumberFormat="1" applyFont="1" applyBorder="1" applyAlignment="1">
      <alignment horizontal="right" vertical="center" wrapText="1"/>
    </xf>
    <xf numFmtId="3" fontId="29" fillId="0" borderId="1" xfId="0" applyNumberFormat="1" applyFont="1" applyBorder="1" applyAlignment="1">
      <alignment horizontal="right" vertical="center"/>
    </xf>
    <xf numFmtId="164" fontId="29" fillId="0" borderId="1" xfId="0" applyNumberFormat="1" applyFont="1" applyBorder="1" applyAlignment="1">
      <alignment horizontal="right" vertical="center"/>
    </xf>
    <xf numFmtId="2" fontId="29" fillId="0" borderId="1" xfId="0" applyNumberFormat="1" applyFont="1" applyBorder="1" applyAlignment="1">
      <alignment horizontal="right" vertical="center"/>
    </xf>
    <xf numFmtId="4" fontId="29" fillId="0" borderId="1" xfId="0" applyNumberFormat="1" applyFont="1" applyBorder="1" applyAlignment="1">
      <alignment horizontal="right" vertical="center"/>
    </xf>
    <xf numFmtId="0" fontId="29" fillId="0" borderId="1" xfId="0" applyFont="1" applyBorder="1" applyAlignment="1">
      <alignment horizontal="right" vertical="center"/>
    </xf>
    <xf numFmtId="0" fontId="29" fillId="0" borderId="1" xfId="0" quotePrefix="1" applyFont="1" applyBorder="1" applyAlignment="1">
      <alignment horizontal="left" vertical="center"/>
    </xf>
    <xf numFmtId="3" fontId="29" fillId="0" borderId="1" xfId="0" quotePrefix="1" applyNumberFormat="1" applyFont="1" applyBorder="1" applyAlignment="1">
      <alignment horizontal="right" vertical="center" wrapText="1"/>
    </xf>
    <xf numFmtId="0" fontId="35" fillId="0" borderId="1" xfId="0" applyFont="1" applyBorder="1" applyAlignment="1">
      <alignment horizontal="center" vertical="center" wrapText="1"/>
    </xf>
    <xf numFmtId="164" fontId="35" fillId="0" borderId="1" xfId="0" applyNumberFormat="1" applyFont="1" applyBorder="1" applyAlignment="1">
      <alignment horizontal="right" vertical="center"/>
    </xf>
    <xf numFmtId="3" fontId="35" fillId="0" borderId="1" xfId="0" applyNumberFormat="1" applyFont="1" applyBorder="1" applyAlignment="1">
      <alignment horizontal="right" vertical="center"/>
    </xf>
    <xf numFmtId="164" fontId="36" fillId="0" borderId="1" xfId="0" applyNumberFormat="1" applyFont="1" applyBorder="1" applyAlignment="1">
      <alignment horizontal="righ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1" xfId="0" applyFont="1" applyBorder="1" applyAlignment="1">
      <alignment vertical="center"/>
    </xf>
    <xf numFmtId="3" fontId="40" fillId="0" borderId="1" xfId="0" applyNumberFormat="1" applyFont="1" applyBorder="1" applyAlignment="1">
      <alignment horizontal="center" vertical="center"/>
    </xf>
    <xf numFmtId="3" fontId="38" fillId="3" borderId="1" xfId="0" applyNumberFormat="1" applyFont="1" applyFill="1" applyBorder="1" applyAlignment="1">
      <alignment horizontal="center" vertical="center"/>
    </xf>
    <xf numFmtId="164" fontId="16" fillId="0" borderId="1" xfId="0" applyNumberFormat="1" applyFont="1" applyBorder="1" applyAlignment="1">
      <alignment horizontal="right" vertical="center"/>
    </xf>
    <xf numFmtId="0" fontId="39" fillId="0" borderId="1" xfId="0" quotePrefix="1" applyFont="1" applyBorder="1" applyAlignment="1">
      <alignment vertical="center"/>
    </xf>
    <xf numFmtId="3" fontId="39" fillId="3" borderId="1" xfId="0" applyNumberFormat="1" applyFont="1" applyFill="1" applyBorder="1" applyAlignment="1">
      <alignment horizontal="center" vertical="center"/>
    </xf>
    <xf numFmtId="0" fontId="39" fillId="0" borderId="1" xfId="0" quotePrefix="1" applyFont="1" applyBorder="1" applyAlignment="1">
      <alignment horizontal="justify" vertical="center"/>
    </xf>
    <xf numFmtId="0" fontId="38" fillId="0" borderId="1" xfId="0" applyFont="1" applyBorder="1" applyAlignment="1">
      <alignment horizontal="left" vertical="center"/>
    </xf>
    <xf numFmtId="0" fontId="38" fillId="0" borderId="1" xfId="0" applyFont="1" applyBorder="1" applyAlignment="1">
      <alignment horizontal="justify" vertical="center"/>
    </xf>
    <xf numFmtId="164" fontId="41" fillId="3" borderId="1" xfId="0" applyNumberFormat="1" applyFont="1" applyFill="1" applyBorder="1" applyAlignment="1">
      <alignment horizontal="right" vertical="center"/>
    </xf>
    <xf numFmtId="164" fontId="41" fillId="0" borderId="1" xfId="0" applyNumberFormat="1" applyFont="1" applyBorder="1" applyAlignment="1">
      <alignment horizontal="right" vertical="center"/>
    </xf>
    <xf numFmtId="0" fontId="10" fillId="0" borderId="0" xfId="0" applyFont="1" applyAlignment="1">
      <alignment horizontal="center"/>
    </xf>
    <xf numFmtId="0" fontId="3"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1" xfId="0" applyFont="1" applyBorder="1" applyAlignment="1">
      <alignment horizontal="center" vertical="center"/>
    </xf>
    <xf numFmtId="0" fontId="4" fillId="0" borderId="0" xfId="0" applyFont="1" applyBorder="1" applyAlignment="1">
      <alignment horizontal="right" vertical="center"/>
    </xf>
    <xf numFmtId="0" fontId="9" fillId="0" borderId="0" xfId="0" applyFont="1" applyBorder="1" applyAlignment="1">
      <alignment horizontal="center" vertical="center"/>
    </xf>
    <xf numFmtId="0" fontId="31" fillId="0" borderId="0" xfId="0" applyFont="1" applyAlignment="1">
      <alignment horizontal="center" vertical="center"/>
    </xf>
    <xf numFmtId="0" fontId="27" fillId="0" borderId="9" xfId="0" applyFont="1" applyBorder="1" applyAlignment="1">
      <alignment horizontal="center" vertical="center"/>
    </xf>
    <xf numFmtId="0" fontId="33" fillId="0" borderId="5" xfId="0" applyFont="1" applyBorder="1" applyAlignment="1">
      <alignment horizontal="center"/>
    </xf>
    <xf numFmtId="0" fontId="32" fillId="0" borderId="5"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xf>
    <xf numFmtId="0" fontId="4" fillId="0" borderId="5" xfId="0" applyFont="1" applyBorder="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vertical="center"/>
    </xf>
    <xf numFmtId="0" fontId="34" fillId="0" borderId="6" xfId="0" applyFont="1" applyBorder="1" applyAlignment="1">
      <alignment horizontal="center" vertical="center"/>
    </xf>
    <xf numFmtId="0" fontId="34" fillId="0" borderId="9"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1"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0" fillId="0" borderId="0" xfId="0" applyAlignment="1">
      <alignment horizont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7" fillId="0" borderId="0" xfId="0" applyFont="1" applyAlignment="1">
      <alignment horizontal="right" vertical="center"/>
    </xf>
    <xf numFmtId="0" fontId="37" fillId="0" borderId="5" xfId="0" applyFont="1" applyBorder="1" applyAlignment="1">
      <alignment horizontal="right"/>
    </xf>
  </cellXfs>
  <cellStyles count="4">
    <cellStyle name="Comma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zoomScale="130" zoomScaleNormal="130" workbookViewId="0">
      <selection activeCell="B5" sqref="B5:K5"/>
    </sheetView>
  </sheetViews>
  <sheetFormatPr defaultRowHeight="15" x14ac:dyDescent="0.25"/>
  <cols>
    <col min="1" max="1" width="4.42578125" customWidth="1"/>
    <col min="2" max="2" width="21.42578125" customWidth="1"/>
    <col min="3" max="3" width="7.85546875" customWidth="1"/>
    <col min="4" max="4" width="7.42578125" customWidth="1"/>
    <col min="5" max="5" width="6.5703125" customWidth="1"/>
    <col min="6" max="6" width="5.7109375" customWidth="1"/>
    <col min="7" max="7" width="6.5703125" customWidth="1"/>
    <col min="11" max="11" width="11.85546875" customWidth="1"/>
  </cols>
  <sheetData>
    <row r="1" spans="1:11" s="1" customFormat="1" x14ac:dyDescent="0.25"/>
    <row r="2" spans="1:11" s="1" customFormat="1" ht="18" x14ac:dyDescent="0.25">
      <c r="A2" s="123" t="s">
        <v>104</v>
      </c>
      <c r="B2" s="123"/>
      <c r="C2" s="123"/>
      <c r="D2" s="123"/>
      <c r="E2" s="123"/>
      <c r="F2" s="123"/>
      <c r="G2" s="123"/>
      <c r="H2" s="123"/>
      <c r="I2" s="123"/>
      <c r="J2" s="123"/>
      <c r="K2" s="123"/>
    </row>
    <row r="3" spans="1:11" x14ac:dyDescent="0.25">
      <c r="A3" s="124" t="s">
        <v>0</v>
      </c>
      <c r="B3" s="124"/>
      <c r="C3" s="124"/>
      <c r="D3" s="124"/>
      <c r="E3" s="124"/>
      <c r="F3" s="124"/>
      <c r="G3" s="124"/>
      <c r="H3" s="124"/>
      <c r="I3" s="124"/>
      <c r="J3" s="124"/>
      <c r="K3" s="124"/>
    </row>
    <row r="4" spans="1:11" x14ac:dyDescent="0.25">
      <c r="A4" s="124"/>
      <c r="B4" s="124"/>
      <c r="C4" s="124"/>
      <c r="D4" s="124"/>
      <c r="E4" s="124"/>
      <c r="F4" s="124"/>
      <c r="G4" s="124"/>
      <c r="H4" s="124"/>
      <c r="I4" s="124"/>
      <c r="J4" s="124"/>
      <c r="K4" s="124"/>
    </row>
    <row r="5" spans="1:11" s="1" customFormat="1" ht="18.75" x14ac:dyDescent="0.25">
      <c r="A5" s="10"/>
      <c r="B5" s="132" t="s">
        <v>413</v>
      </c>
      <c r="C5" s="124"/>
      <c r="D5" s="124"/>
      <c r="E5" s="124"/>
      <c r="F5" s="124"/>
      <c r="G5" s="124"/>
      <c r="H5" s="124"/>
      <c r="I5" s="124"/>
      <c r="J5" s="124"/>
      <c r="K5" s="124"/>
    </row>
    <row r="6" spans="1:11" ht="15.75" x14ac:dyDescent="0.25">
      <c r="A6" s="4"/>
      <c r="B6" s="3"/>
      <c r="C6" s="2"/>
      <c r="D6" s="2"/>
      <c r="E6" s="2"/>
      <c r="F6" s="3"/>
      <c r="G6" s="3"/>
      <c r="H6" s="3"/>
      <c r="I6" s="3"/>
      <c r="J6" s="131"/>
      <c r="K6" s="131"/>
    </row>
    <row r="7" spans="1:11" x14ac:dyDescent="0.25">
      <c r="A7" s="125" t="s">
        <v>1</v>
      </c>
      <c r="B7" s="125" t="s">
        <v>2</v>
      </c>
      <c r="C7" s="127" t="s">
        <v>3</v>
      </c>
      <c r="D7" s="128"/>
      <c r="E7" s="129"/>
      <c r="F7" s="130" t="s">
        <v>4</v>
      </c>
      <c r="G7" s="130"/>
      <c r="H7" s="130"/>
      <c r="I7" s="130"/>
      <c r="J7" s="130"/>
      <c r="K7" s="130" t="s">
        <v>5</v>
      </c>
    </row>
    <row r="8" spans="1:11" ht="63.75" x14ac:dyDescent="0.25">
      <c r="A8" s="126"/>
      <c r="B8" s="126"/>
      <c r="C8" s="60" t="s">
        <v>6</v>
      </c>
      <c r="D8" s="60" t="s">
        <v>7</v>
      </c>
      <c r="E8" s="60" t="s">
        <v>8</v>
      </c>
      <c r="F8" s="60" t="s">
        <v>6</v>
      </c>
      <c r="G8" s="60" t="s">
        <v>9</v>
      </c>
      <c r="H8" s="60" t="s">
        <v>8</v>
      </c>
      <c r="I8" s="60" t="s">
        <v>10</v>
      </c>
      <c r="J8" s="60" t="s">
        <v>8</v>
      </c>
      <c r="K8" s="130"/>
    </row>
    <row r="9" spans="1:11" x14ac:dyDescent="0.25">
      <c r="A9" s="61">
        <v>1</v>
      </c>
      <c r="B9" s="62" t="s">
        <v>11</v>
      </c>
      <c r="C9" s="63"/>
      <c r="D9" s="63"/>
      <c r="E9" s="63"/>
      <c r="F9" s="63"/>
      <c r="G9" s="63"/>
      <c r="H9" s="63"/>
      <c r="I9" s="63"/>
      <c r="J9" s="63"/>
      <c r="K9" s="63"/>
    </row>
    <row r="10" spans="1:11" ht="39" customHeight="1" x14ac:dyDescent="0.25">
      <c r="A10" s="64"/>
      <c r="B10" s="65" t="s">
        <v>12</v>
      </c>
      <c r="C10" s="66" t="s">
        <v>13</v>
      </c>
      <c r="D10" s="64">
        <v>14.5</v>
      </c>
      <c r="E10" s="67">
        <v>72.5</v>
      </c>
      <c r="F10" s="64" t="s">
        <v>14</v>
      </c>
      <c r="G10" s="64">
        <v>15.35</v>
      </c>
      <c r="H10" s="64">
        <v>15.35</v>
      </c>
      <c r="I10" s="64">
        <v>17</v>
      </c>
      <c r="J10" s="67">
        <v>56.666666666666664</v>
      </c>
      <c r="K10" s="64" t="s">
        <v>15</v>
      </c>
    </row>
    <row r="11" spans="1:11" ht="34.5" customHeight="1" x14ac:dyDescent="0.25">
      <c r="A11" s="64"/>
      <c r="B11" s="65" t="s">
        <v>16</v>
      </c>
      <c r="C11" s="66" t="s">
        <v>17</v>
      </c>
      <c r="D11" s="64">
        <v>87.5</v>
      </c>
      <c r="E11" s="67">
        <v>102.94117647058823</v>
      </c>
      <c r="F11" s="64" t="s">
        <v>18</v>
      </c>
      <c r="G11" s="67">
        <v>90.14</v>
      </c>
      <c r="H11" s="67">
        <v>100.15555555555555</v>
      </c>
      <c r="I11" s="64">
        <v>91.5</v>
      </c>
      <c r="J11" s="67">
        <v>101.66666666666667</v>
      </c>
      <c r="K11" s="64" t="s">
        <v>19</v>
      </c>
    </row>
    <row r="12" spans="1:11" ht="49.5" customHeight="1" x14ac:dyDescent="0.25">
      <c r="A12" s="64"/>
      <c r="B12" s="65" t="s">
        <v>87</v>
      </c>
      <c r="C12" s="68" t="s">
        <v>19</v>
      </c>
      <c r="D12" s="64" t="s">
        <v>19</v>
      </c>
      <c r="E12" s="64">
        <v>100</v>
      </c>
      <c r="F12" s="64"/>
      <c r="G12" s="64" t="s">
        <v>19</v>
      </c>
      <c r="H12" s="64">
        <v>100</v>
      </c>
      <c r="I12" s="64" t="s">
        <v>19</v>
      </c>
      <c r="J12" s="64">
        <v>100</v>
      </c>
      <c r="K12" s="64" t="s">
        <v>19</v>
      </c>
    </row>
    <row r="13" spans="1:11" ht="60.75" customHeight="1" x14ac:dyDescent="0.25">
      <c r="A13" s="64"/>
      <c r="B13" s="69" t="s">
        <v>20</v>
      </c>
      <c r="C13" s="70" t="s">
        <v>21</v>
      </c>
      <c r="D13" s="64">
        <v>26.98</v>
      </c>
      <c r="E13" s="64">
        <v>107.9</v>
      </c>
      <c r="F13" s="70" t="s">
        <v>22</v>
      </c>
      <c r="G13" s="67">
        <v>4.3478260869565215</v>
      </c>
      <c r="H13" s="67">
        <v>17.391304347826086</v>
      </c>
      <c r="I13" s="67">
        <v>4.4117647058823533</v>
      </c>
      <c r="J13" s="67">
        <v>17.647058823529413</v>
      </c>
      <c r="K13" s="70" t="s">
        <v>23</v>
      </c>
    </row>
    <row r="14" spans="1:11" ht="124.5" customHeight="1" x14ac:dyDescent="0.25">
      <c r="A14" s="64"/>
      <c r="B14" s="71" t="s">
        <v>24</v>
      </c>
      <c r="C14" s="72" t="s">
        <v>25</v>
      </c>
      <c r="D14" s="70" t="s">
        <v>26</v>
      </c>
      <c r="E14" s="70" t="s">
        <v>27</v>
      </c>
      <c r="F14" s="70" t="s">
        <v>28</v>
      </c>
      <c r="G14" s="70" t="s">
        <v>29</v>
      </c>
      <c r="H14" s="70" t="s">
        <v>30</v>
      </c>
      <c r="I14" s="70" t="s">
        <v>31</v>
      </c>
      <c r="J14" s="70" t="s">
        <v>32</v>
      </c>
      <c r="K14" s="70" t="s">
        <v>33</v>
      </c>
    </row>
    <row r="15" spans="1:11" x14ac:dyDescent="0.25">
      <c r="A15" s="61">
        <v>2</v>
      </c>
      <c r="B15" s="73" t="s">
        <v>34</v>
      </c>
      <c r="C15" s="64"/>
      <c r="D15" s="64"/>
      <c r="E15" s="64"/>
      <c r="F15" s="64"/>
      <c r="G15" s="64"/>
      <c r="H15" s="64"/>
      <c r="I15" s="64"/>
      <c r="J15" s="64"/>
      <c r="K15" s="64"/>
    </row>
    <row r="16" spans="1:11" ht="51" x14ac:dyDescent="0.25">
      <c r="A16" s="64"/>
      <c r="B16" s="69" t="s">
        <v>35</v>
      </c>
      <c r="C16" s="64">
        <v>99.8</v>
      </c>
      <c r="D16" s="64">
        <v>99.8</v>
      </c>
      <c r="E16" s="64">
        <v>100</v>
      </c>
      <c r="F16" s="64">
        <v>99.9</v>
      </c>
      <c r="G16" s="64">
        <v>99.9</v>
      </c>
      <c r="H16" s="64">
        <v>100</v>
      </c>
      <c r="I16" s="64">
        <v>99.9</v>
      </c>
      <c r="J16" s="64">
        <v>100</v>
      </c>
      <c r="K16" s="64" t="s">
        <v>19</v>
      </c>
    </row>
    <row r="17" spans="1:11" x14ac:dyDescent="0.25">
      <c r="A17" s="64"/>
      <c r="B17" s="63" t="s">
        <v>36</v>
      </c>
      <c r="C17" s="64" t="s">
        <v>37</v>
      </c>
      <c r="D17" s="74">
        <v>31.224330647257602</v>
      </c>
      <c r="E17" s="67">
        <v>52.040551078762668</v>
      </c>
      <c r="F17" s="64" t="s">
        <v>38</v>
      </c>
      <c r="G17" s="64">
        <v>55.6</v>
      </c>
      <c r="H17" s="64">
        <v>69.5</v>
      </c>
      <c r="I17" s="67">
        <v>68</v>
      </c>
      <c r="J17" s="67">
        <v>85</v>
      </c>
      <c r="K17" s="64" t="s">
        <v>15</v>
      </c>
    </row>
    <row r="18" spans="1:11" ht="57.75" customHeight="1" x14ac:dyDescent="0.25">
      <c r="A18" s="64"/>
      <c r="B18" s="69" t="s">
        <v>39</v>
      </c>
      <c r="C18" s="70">
        <v>100</v>
      </c>
      <c r="D18" s="64" t="s">
        <v>19</v>
      </c>
      <c r="E18" s="64">
        <v>100</v>
      </c>
      <c r="F18" s="70"/>
      <c r="G18" s="64" t="s">
        <v>19</v>
      </c>
      <c r="H18" s="64">
        <v>100</v>
      </c>
      <c r="I18" s="64" t="s">
        <v>19</v>
      </c>
      <c r="J18" s="64">
        <v>100</v>
      </c>
      <c r="K18" s="64" t="s">
        <v>19</v>
      </c>
    </row>
    <row r="19" spans="1:11" ht="52.5" customHeight="1" x14ac:dyDescent="0.25">
      <c r="A19" s="64"/>
      <c r="B19" s="65" t="s">
        <v>40</v>
      </c>
      <c r="C19" s="70" t="s">
        <v>41</v>
      </c>
      <c r="D19" s="67">
        <v>53.103448275862071</v>
      </c>
      <c r="E19" s="67">
        <v>106.20689655172414</v>
      </c>
      <c r="F19" s="70" t="s">
        <v>42</v>
      </c>
      <c r="G19" s="64">
        <v>48.6</v>
      </c>
      <c r="H19" s="67">
        <v>69.428571428571431</v>
      </c>
      <c r="I19" s="67">
        <v>60</v>
      </c>
      <c r="J19" s="67">
        <v>85.714285714285708</v>
      </c>
      <c r="K19" s="64" t="s">
        <v>15</v>
      </c>
    </row>
    <row r="20" spans="1:11" ht="54.75" customHeight="1" x14ac:dyDescent="0.25">
      <c r="A20" s="64"/>
      <c r="B20" s="65" t="s">
        <v>43</v>
      </c>
      <c r="C20" s="70" t="s">
        <v>44</v>
      </c>
      <c r="D20" s="67">
        <v>29.655172413793103</v>
      </c>
      <c r="E20" s="67">
        <v>74.137931034482762</v>
      </c>
      <c r="F20" s="70" t="s">
        <v>42</v>
      </c>
      <c r="G20" s="64">
        <v>19.309999999999999</v>
      </c>
      <c r="H20" s="67">
        <v>27.585714285714282</v>
      </c>
      <c r="I20" s="67">
        <v>25</v>
      </c>
      <c r="J20" s="67">
        <v>35.714285714285715</v>
      </c>
      <c r="K20" s="64" t="s">
        <v>15</v>
      </c>
    </row>
    <row r="21" spans="1:11" ht="56.25" customHeight="1" x14ac:dyDescent="0.25">
      <c r="A21" s="64"/>
      <c r="B21" s="75" t="s">
        <v>45</v>
      </c>
      <c r="C21" s="64">
        <v>45</v>
      </c>
      <c r="D21" s="67">
        <v>4.8275862068965516</v>
      </c>
      <c r="E21" s="64">
        <v>10.727969348659004</v>
      </c>
      <c r="F21" s="64">
        <v>100</v>
      </c>
      <c r="G21" s="67">
        <v>45</v>
      </c>
      <c r="H21" s="67">
        <v>45</v>
      </c>
      <c r="I21" s="67">
        <v>55</v>
      </c>
      <c r="J21" s="67">
        <v>55</v>
      </c>
      <c r="K21" s="64" t="s">
        <v>15</v>
      </c>
    </row>
    <row r="22" spans="1:11" ht="38.25" customHeight="1" x14ac:dyDescent="0.25">
      <c r="A22" s="64"/>
      <c r="B22" s="76" t="s">
        <v>46</v>
      </c>
      <c r="C22" s="70" t="s">
        <v>47</v>
      </c>
      <c r="D22" s="64">
        <v>46.2</v>
      </c>
      <c r="E22" s="67">
        <v>102.66666666666667</v>
      </c>
      <c r="F22" s="64" t="s">
        <v>48</v>
      </c>
      <c r="G22" s="64">
        <v>63.55</v>
      </c>
      <c r="H22" s="64">
        <v>127.1</v>
      </c>
      <c r="I22" s="64">
        <v>66.400000000000006</v>
      </c>
      <c r="J22" s="64">
        <v>132.80000000000001</v>
      </c>
      <c r="K22" s="70" t="s">
        <v>49</v>
      </c>
    </row>
    <row r="23" spans="1:11" ht="35.25" customHeight="1" x14ac:dyDescent="0.25">
      <c r="A23" s="64"/>
      <c r="B23" s="76" t="s">
        <v>50</v>
      </c>
      <c r="C23" s="64">
        <v>28</v>
      </c>
      <c r="D23" s="64">
        <v>21</v>
      </c>
      <c r="E23" s="64">
        <v>75</v>
      </c>
      <c r="F23" s="64"/>
      <c r="G23" s="64">
        <v>17</v>
      </c>
      <c r="H23" s="67">
        <v>60.714285714285715</v>
      </c>
      <c r="I23" s="64">
        <v>17</v>
      </c>
      <c r="J23" s="67">
        <v>60.7</v>
      </c>
      <c r="K23" s="64" t="s">
        <v>15</v>
      </c>
    </row>
    <row r="24" spans="1:11" x14ac:dyDescent="0.25">
      <c r="A24" s="64"/>
      <c r="B24" s="77" t="s">
        <v>51</v>
      </c>
      <c r="C24" s="64">
        <v>100</v>
      </c>
      <c r="D24" s="67">
        <v>99.36</v>
      </c>
      <c r="E24" s="67">
        <v>99.36</v>
      </c>
      <c r="F24" s="64"/>
      <c r="G24" s="64">
        <v>100</v>
      </c>
      <c r="H24" s="64">
        <v>100</v>
      </c>
      <c r="I24" s="64">
        <v>100</v>
      </c>
      <c r="J24" s="64">
        <v>100</v>
      </c>
      <c r="K24" s="64" t="s">
        <v>19</v>
      </c>
    </row>
    <row r="25" spans="1:11" x14ac:dyDescent="0.25">
      <c r="A25" s="64"/>
      <c r="B25" s="78" t="s">
        <v>52</v>
      </c>
      <c r="C25" s="64">
        <v>70</v>
      </c>
      <c r="D25" s="67">
        <v>76.540000000000006</v>
      </c>
      <c r="E25" s="67">
        <v>109.34285714285716</v>
      </c>
      <c r="F25" s="64">
        <v>85</v>
      </c>
      <c r="G25" s="64">
        <v>85</v>
      </c>
      <c r="H25" s="64">
        <v>100</v>
      </c>
      <c r="I25" s="64">
        <v>85</v>
      </c>
      <c r="J25" s="64">
        <v>100</v>
      </c>
      <c r="K25" s="64" t="s">
        <v>19</v>
      </c>
    </row>
    <row r="26" spans="1:11" x14ac:dyDescent="0.25">
      <c r="A26" s="61">
        <v>3</v>
      </c>
      <c r="B26" s="73" t="s">
        <v>53</v>
      </c>
      <c r="C26" s="64"/>
      <c r="D26" s="64"/>
      <c r="E26" s="64"/>
      <c r="F26" s="64"/>
      <c r="G26" s="64"/>
      <c r="H26" s="64"/>
      <c r="I26" s="64"/>
      <c r="J26" s="64"/>
      <c r="K26" s="64"/>
    </row>
    <row r="27" spans="1:11" ht="51" customHeight="1" x14ac:dyDescent="0.25">
      <c r="A27" s="64"/>
      <c r="B27" s="79" t="s">
        <v>54</v>
      </c>
      <c r="C27" s="64">
        <v>95</v>
      </c>
      <c r="D27" s="64">
        <v>89</v>
      </c>
      <c r="E27" s="67">
        <v>93.684210526315795</v>
      </c>
      <c r="F27" s="64" t="s">
        <v>55</v>
      </c>
      <c r="G27" s="67">
        <v>97</v>
      </c>
      <c r="H27" s="67">
        <v>97.48743718592965</v>
      </c>
      <c r="I27" s="67">
        <v>97</v>
      </c>
      <c r="J27" s="74">
        <v>97.48743718592965</v>
      </c>
      <c r="K27" s="64" t="s">
        <v>15</v>
      </c>
    </row>
    <row r="28" spans="1:11" ht="57" customHeight="1" x14ac:dyDescent="0.25">
      <c r="A28" s="64"/>
      <c r="B28" s="69" t="s">
        <v>56</v>
      </c>
      <c r="C28" s="64">
        <v>99</v>
      </c>
      <c r="D28" s="64">
        <v>99.3</v>
      </c>
      <c r="E28" s="67">
        <v>100.3030303030303</v>
      </c>
      <c r="F28" s="64"/>
      <c r="G28" s="64">
        <v>99.5</v>
      </c>
      <c r="H28" s="64"/>
      <c r="I28" s="64">
        <v>99.5</v>
      </c>
      <c r="J28" s="64"/>
      <c r="K28" s="64" t="s">
        <v>19</v>
      </c>
    </row>
    <row r="29" spans="1:11" ht="86.25" customHeight="1" x14ac:dyDescent="0.25">
      <c r="A29" s="64"/>
      <c r="B29" s="71" t="s">
        <v>57</v>
      </c>
      <c r="C29" s="64">
        <v>97</v>
      </c>
      <c r="D29" s="64">
        <v>97.9</v>
      </c>
      <c r="E29" s="67">
        <v>100.9278350515464</v>
      </c>
      <c r="F29" s="64" t="s">
        <v>58</v>
      </c>
      <c r="G29" s="64">
        <v>98.2</v>
      </c>
      <c r="H29" s="67">
        <v>101.23711340206185</v>
      </c>
      <c r="I29" s="64">
        <v>98.2</v>
      </c>
      <c r="J29" s="67">
        <v>101.23711340206185</v>
      </c>
      <c r="K29" s="70" t="s">
        <v>49</v>
      </c>
    </row>
    <row r="30" spans="1:11" ht="53.25" customHeight="1" x14ac:dyDescent="0.25">
      <c r="A30" s="64"/>
      <c r="B30" s="80" t="s">
        <v>59</v>
      </c>
      <c r="C30" s="64">
        <v>20</v>
      </c>
      <c r="D30" s="64">
        <v>8.5</v>
      </c>
      <c r="E30" s="64">
        <v>42.5</v>
      </c>
      <c r="F30" s="64">
        <v>70</v>
      </c>
      <c r="G30" s="64">
        <v>31.1</v>
      </c>
      <c r="H30" s="67">
        <v>44.428571428571431</v>
      </c>
      <c r="I30" s="64">
        <v>38</v>
      </c>
      <c r="J30" s="67">
        <v>54.285714285714285</v>
      </c>
      <c r="K30" s="64" t="s">
        <v>15</v>
      </c>
    </row>
    <row r="31" spans="1:11" ht="25.5" customHeight="1" x14ac:dyDescent="0.25">
      <c r="A31" s="64"/>
      <c r="B31" s="81" t="s">
        <v>60</v>
      </c>
      <c r="C31" s="64" t="s">
        <v>13</v>
      </c>
      <c r="D31" s="67">
        <v>24.761904761904763</v>
      </c>
      <c r="E31" s="67">
        <v>123.80952380952381</v>
      </c>
      <c r="F31" s="64" t="s">
        <v>61</v>
      </c>
      <c r="G31" s="67">
        <v>35.700000000000003</v>
      </c>
      <c r="H31" s="67">
        <v>148.75000000000003</v>
      </c>
      <c r="I31" s="67">
        <v>40.54</v>
      </c>
      <c r="J31" s="67">
        <v>168.91666666666666</v>
      </c>
      <c r="K31" s="70" t="s">
        <v>49</v>
      </c>
    </row>
    <row r="32" spans="1:11" ht="38.25" customHeight="1" x14ac:dyDescent="0.25">
      <c r="A32" s="64"/>
      <c r="B32" s="69" t="s">
        <v>62</v>
      </c>
      <c r="C32" s="64">
        <v>43</v>
      </c>
      <c r="D32" s="64">
        <v>35</v>
      </c>
      <c r="E32" s="67">
        <v>81.395348837209298</v>
      </c>
      <c r="F32" s="64"/>
      <c r="G32" s="64">
        <v>34</v>
      </c>
      <c r="H32" s="67">
        <v>79.069767441860463</v>
      </c>
      <c r="I32" s="64">
        <v>34</v>
      </c>
      <c r="J32" s="67">
        <v>41.771428571428572</v>
      </c>
      <c r="K32" s="64" t="s">
        <v>15</v>
      </c>
    </row>
    <row r="33" spans="1:11" ht="26.25" customHeight="1" x14ac:dyDescent="0.25">
      <c r="A33" s="64"/>
      <c r="B33" s="69" t="s">
        <v>51</v>
      </c>
      <c r="C33" s="64">
        <v>100</v>
      </c>
      <c r="D33" s="67">
        <v>99.93</v>
      </c>
      <c r="E33" s="67">
        <v>99.93</v>
      </c>
      <c r="F33" s="64"/>
      <c r="G33" s="64">
        <v>100</v>
      </c>
      <c r="H33" s="64">
        <v>100</v>
      </c>
      <c r="I33" s="64">
        <v>100</v>
      </c>
      <c r="J33" s="64">
        <v>100</v>
      </c>
      <c r="K33" s="64" t="s">
        <v>19</v>
      </c>
    </row>
    <row r="34" spans="1:11" ht="27" customHeight="1" x14ac:dyDescent="0.25">
      <c r="A34" s="64"/>
      <c r="B34" s="71" t="s">
        <v>63</v>
      </c>
      <c r="C34" s="64">
        <v>64</v>
      </c>
      <c r="D34" s="67">
        <v>74.55</v>
      </c>
      <c r="E34" s="67">
        <v>116.484375</v>
      </c>
      <c r="F34" s="64">
        <v>85</v>
      </c>
      <c r="G34" s="64">
        <v>85</v>
      </c>
      <c r="H34" s="64">
        <v>100</v>
      </c>
      <c r="I34" s="64">
        <v>85</v>
      </c>
      <c r="J34" s="64">
        <v>100</v>
      </c>
      <c r="K34" s="64" t="s">
        <v>19</v>
      </c>
    </row>
    <row r="35" spans="1:11" ht="65.25" customHeight="1" x14ac:dyDescent="0.25">
      <c r="A35" s="64"/>
      <c r="B35" s="69" t="s">
        <v>64</v>
      </c>
      <c r="C35" s="63"/>
      <c r="D35" s="64">
        <v>40</v>
      </c>
      <c r="E35" s="64"/>
      <c r="F35" s="64">
        <v>100</v>
      </c>
      <c r="G35" s="67">
        <v>73.873873873873876</v>
      </c>
      <c r="H35" s="67">
        <v>73.873873873873876</v>
      </c>
      <c r="I35" s="67">
        <v>74.77477477477477</v>
      </c>
      <c r="J35" s="67">
        <v>74.77477477477477</v>
      </c>
      <c r="K35" s="64" t="s">
        <v>15</v>
      </c>
    </row>
    <row r="36" spans="1:11" ht="19.5" customHeight="1" x14ac:dyDescent="0.25">
      <c r="A36" s="61">
        <v>4</v>
      </c>
      <c r="B36" s="82" t="s">
        <v>65</v>
      </c>
      <c r="C36" s="63"/>
      <c r="D36" s="64"/>
      <c r="E36" s="64"/>
      <c r="F36" s="64"/>
      <c r="G36" s="64"/>
      <c r="H36" s="64"/>
      <c r="I36" s="64"/>
      <c r="J36" s="64"/>
      <c r="K36" s="64"/>
    </row>
    <row r="37" spans="1:11" ht="36.75" customHeight="1" x14ac:dyDescent="0.25">
      <c r="A37" s="64"/>
      <c r="B37" s="75" t="s">
        <v>66</v>
      </c>
      <c r="C37" s="64">
        <v>70</v>
      </c>
      <c r="D37" s="67">
        <v>72.05</v>
      </c>
      <c r="E37" s="67">
        <v>102.92857142857143</v>
      </c>
      <c r="F37" s="64" t="s">
        <v>38</v>
      </c>
      <c r="G37" s="67">
        <v>71.006883677517209</v>
      </c>
      <c r="H37" s="67">
        <v>88.758604596896504</v>
      </c>
      <c r="I37" s="67">
        <v>71.006883677517209</v>
      </c>
      <c r="J37" s="67">
        <v>88.758604596896504</v>
      </c>
      <c r="K37" s="64" t="s">
        <v>15</v>
      </c>
    </row>
    <row r="38" spans="1:11" ht="48" customHeight="1" x14ac:dyDescent="0.25">
      <c r="A38" s="64"/>
      <c r="B38" s="83" t="s">
        <v>67</v>
      </c>
      <c r="C38" s="64">
        <v>20</v>
      </c>
      <c r="D38" s="64">
        <v>7.06</v>
      </c>
      <c r="E38" s="64">
        <v>35.299999999999997</v>
      </c>
      <c r="F38" s="64">
        <v>70</v>
      </c>
      <c r="G38" s="64">
        <v>22.6</v>
      </c>
      <c r="H38" s="67">
        <v>32.285714285714285</v>
      </c>
      <c r="I38" s="67">
        <v>27</v>
      </c>
      <c r="J38" s="67">
        <v>38.571428571428569</v>
      </c>
      <c r="K38" s="64" t="s">
        <v>15</v>
      </c>
    </row>
    <row r="39" spans="1:11" ht="42.75" customHeight="1" x14ac:dyDescent="0.25">
      <c r="A39" s="64"/>
      <c r="B39" s="69" t="s">
        <v>68</v>
      </c>
      <c r="C39" s="64"/>
      <c r="D39" s="64"/>
      <c r="E39" s="64"/>
      <c r="F39" s="64">
        <v>100</v>
      </c>
      <c r="G39" s="64">
        <v>100</v>
      </c>
      <c r="H39" s="64">
        <v>100</v>
      </c>
      <c r="I39" s="64">
        <v>100</v>
      </c>
      <c r="J39" s="64">
        <v>100</v>
      </c>
      <c r="K39" s="64" t="s">
        <v>19</v>
      </c>
    </row>
    <row r="40" spans="1:11" ht="23.25" customHeight="1" x14ac:dyDescent="0.25">
      <c r="A40" s="64"/>
      <c r="B40" s="63" t="s">
        <v>60</v>
      </c>
      <c r="C40" s="64" t="s">
        <v>69</v>
      </c>
      <c r="D40" s="67">
        <v>34.615384615384613</v>
      </c>
      <c r="E40" s="67">
        <v>115.38461538461539</v>
      </c>
      <c r="F40" s="64" t="s">
        <v>70</v>
      </c>
      <c r="G40" s="67">
        <v>37</v>
      </c>
      <c r="H40" s="67">
        <v>112.12121212121212</v>
      </c>
      <c r="I40" s="67">
        <v>46.428571428571431</v>
      </c>
      <c r="J40" s="67">
        <v>140.69264069264071</v>
      </c>
      <c r="K40" s="70" t="s">
        <v>49</v>
      </c>
    </row>
    <row r="41" spans="1:11" ht="111" customHeight="1" x14ac:dyDescent="0.25">
      <c r="A41" s="64"/>
      <c r="B41" s="69" t="s">
        <v>71</v>
      </c>
      <c r="C41" s="64"/>
      <c r="D41" s="64"/>
      <c r="E41" s="64"/>
      <c r="F41" s="64">
        <v>40</v>
      </c>
      <c r="G41" s="64"/>
      <c r="H41" s="64"/>
      <c r="I41" s="64"/>
      <c r="J41" s="64"/>
      <c r="K41" s="70" t="s">
        <v>72</v>
      </c>
    </row>
    <row r="42" spans="1:11" ht="19.5" customHeight="1" x14ac:dyDescent="0.25">
      <c r="A42" s="64"/>
      <c r="B42" s="63" t="s">
        <v>73</v>
      </c>
      <c r="C42" s="64">
        <v>100</v>
      </c>
      <c r="D42" s="64">
        <v>100</v>
      </c>
      <c r="E42" s="64">
        <v>100</v>
      </c>
      <c r="F42" s="64"/>
      <c r="G42" s="64">
        <v>100</v>
      </c>
      <c r="H42" s="64">
        <v>100</v>
      </c>
      <c r="I42" s="64">
        <v>100</v>
      </c>
      <c r="J42" s="64">
        <v>100</v>
      </c>
      <c r="K42" s="64" t="s">
        <v>19</v>
      </c>
    </row>
    <row r="43" spans="1:11" ht="18.75" customHeight="1" x14ac:dyDescent="0.25">
      <c r="A43" s="64"/>
      <c r="B43" s="63" t="s">
        <v>74</v>
      </c>
      <c r="C43" s="64">
        <v>16</v>
      </c>
      <c r="D43" s="64">
        <v>10.74</v>
      </c>
      <c r="E43" s="64">
        <v>10.74</v>
      </c>
      <c r="F43" s="64">
        <v>30</v>
      </c>
      <c r="G43" s="64">
        <v>14.2</v>
      </c>
      <c r="H43" s="67">
        <v>47.333333333333336</v>
      </c>
      <c r="I43" s="64">
        <v>14.2</v>
      </c>
      <c r="J43" s="67">
        <v>47.333333333333336</v>
      </c>
      <c r="K43" s="64" t="s">
        <v>15</v>
      </c>
    </row>
    <row r="44" spans="1:11" ht="20.25" customHeight="1" x14ac:dyDescent="0.25">
      <c r="A44" s="61">
        <v>5</v>
      </c>
      <c r="B44" s="84" t="s">
        <v>75</v>
      </c>
      <c r="C44" s="64"/>
      <c r="D44" s="64"/>
      <c r="E44" s="64"/>
      <c r="F44" s="64"/>
      <c r="G44" s="64"/>
      <c r="H44" s="64"/>
      <c r="I44" s="64"/>
      <c r="J44" s="64"/>
      <c r="K44" s="64"/>
    </row>
    <row r="45" spans="1:11" ht="34.5" customHeight="1" x14ac:dyDescent="0.25">
      <c r="A45" s="64"/>
      <c r="B45" s="79" t="s">
        <v>76</v>
      </c>
      <c r="C45" s="64">
        <v>100</v>
      </c>
      <c r="D45" s="64">
        <v>94.1</v>
      </c>
      <c r="E45" s="64">
        <v>94.1</v>
      </c>
      <c r="F45" s="64"/>
      <c r="G45" s="64">
        <v>100</v>
      </c>
      <c r="H45" s="64">
        <v>100</v>
      </c>
      <c r="I45" s="64">
        <v>100</v>
      </c>
      <c r="J45" s="64">
        <v>100</v>
      </c>
      <c r="K45" s="64" t="s">
        <v>19</v>
      </c>
    </row>
    <row r="46" spans="1:11" ht="55.5" customHeight="1" x14ac:dyDescent="0.25">
      <c r="A46" s="64"/>
      <c r="B46" s="69" t="s">
        <v>77</v>
      </c>
      <c r="C46" s="64">
        <v>70</v>
      </c>
      <c r="D46" s="64">
        <v>56.4</v>
      </c>
      <c r="E46" s="67">
        <v>80.571428571428569</v>
      </c>
      <c r="F46" s="64"/>
      <c r="G46" s="64">
        <v>67.2</v>
      </c>
      <c r="H46" s="64">
        <v>96</v>
      </c>
      <c r="I46" s="64">
        <v>70</v>
      </c>
      <c r="J46" s="64">
        <v>100</v>
      </c>
      <c r="K46" s="64" t="s">
        <v>19</v>
      </c>
    </row>
    <row r="47" spans="1:11" ht="54.75" customHeight="1" x14ac:dyDescent="0.25">
      <c r="A47" s="64"/>
      <c r="B47" s="69" t="s">
        <v>78</v>
      </c>
      <c r="C47" s="64"/>
      <c r="D47" s="64"/>
      <c r="E47" s="64"/>
      <c r="F47" s="64">
        <v>100</v>
      </c>
      <c r="G47" s="64">
        <v>9</v>
      </c>
      <c r="H47" s="64">
        <v>90</v>
      </c>
      <c r="I47" s="64">
        <v>9</v>
      </c>
      <c r="J47" s="64">
        <v>90</v>
      </c>
      <c r="K47" s="64" t="s">
        <v>15</v>
      </c>
    </row>
    <row r="48" spans="1:11" ht="54.75" customHeight="1" x14ac:dyDescent="0.25">
      <c r="A48" s="61">
        <v>6</v>
      </c>
      <c r="B48" s="85" t="s">
        <v>79</v>
      </c>
      <c r="C48" s="64"/>
      <c r="D48" s="64"/>
      <c r="E48" s="64"/>
      <c r="F48" s="64"/>
      <c r="G48" s="64"/>
      <c r="H48" s="64"/>
      <c r="I48" s="64"/>
      <c r="J48" s="64"/>
      <c r="K48" s="64"/>
    </row>
    <row r="49" spans="1:11" ht="140.25" x14ac:dyDescent="0.25">
      <c r="A49" s="64"/>
      <c r="B49" s="86" t="s">
        <v>80</v>
      </c>
      <c r="C49" s="64"/>
      <c r="D49" s="64" t="s">
        <v>81</v>
      </c>
      <c r="E49" s="64"/>
      <c r="F49" s="64"/>
      <c r="G49" s="64" t="s">
        <v>81</v>
      </c>
      <c r="H49" s="64"/>
      <c r="I49" s="64"/>
      <c r="J49" s="64"/>
      <c r="K49" s="64" t="s">
        <v>15</v>
      </c>
    </row>
    <row r="50" spans="1:11" ht="114.75" x14ac:dyDescent="0.25">
      <c r="A50" s="64"/>
      <c r="B50" s="69" t="s">
        <v>82</v>
      </c>
      <c r="C50" s="64"/>
      <c r="D50" s="64" t="s">
        <v>81</v>
      </c>
      <c r="E50" s="64"/>
      <c r="F50" s="64"/>
      <c r="G50" s="64" t="s">
        <v>81</v>
      </c>
      <c r="H50" s="64"/>
      <c r="I50" s="64"/>
      <c r="J50" s="64"/>
      <c r="K50" s="64" t="s">
        <v>15</v>
      </c>
    </row>
    <row r="51" spans="1:11" x14ac:dyDescent="0.25">
      <c r="A51" s="64">
        <v>7</v>
      </c>
      <c r="B51" s="73" t="s">
        <v>83</v>
      </c>
      <c r="C51" s="64"/>
      <c r="D51" s="64"/>
      <c r="E51" s="64"/>
      <c r="F51" s="64"/>
      <c r="G51" s="64"/>
      <c r="H51" s="64"/>
      <c r="I51" s="64"/>
      <c r="J51" s="64"/>
      <c r="K51" s="64"/>
    </row>
    <row r="52" spans="1:11" ht="71.25" customHeight="1" x14ac:dyDescent="0.25">
      <c r="A52" s="64"/>
      <c r="B52" s="69" t="s">
        <v>84</v>
      </c>
      <c r="C52" s="64"/>
      <c r="D52" s="64" t="s">
        <v>81</v>
      </c>
      <c r="E52" s="64"/>
      <c r="F52" s="64"/>
      <c r="G52" s="64" t="s">
        <v>81</v>
      </c>
      <c r="H52" s="64"/>
      <c r="I52" s="64"/>
      <c r="J52" s="64"/>
      <c r="K52" s="64" t="s">
        <v>15</v>
      </c>
    </row>
    <row r="53" spans="1:11" ht="48" customHeight="1" x14ac:dyDescent="0.25">
      <c r="A53" s="64"/>
      <c r="B53" s="69" t="s">
        <v>85</v>
      </c>
      <c r="C53" s="64"/>
      <c r="D53" s="64">
        <v>56</v>
      </c>
      <c r="E53" s="64"/>
      <c r="F53" s="64"/>
      <c r="G53" s="64">
        <v>51</v>
      </c>
      <c r="H53" s="64"/>
      <c r="I53" s="64"/>
      <c r="J53" s="64"/>
      <c r="K53" s="64" t="s">
        <v>15</v>
      </c>
    </row>
    <row r="54" spans="1:11" ht="38.25" x14ac:dyDescent="0.25">
      <c r="A54" s="64"/>
      <c r="B54" s="69" t="s">
        <v>86</v>
      </c>
      <c r="C54" s="64"/>
      <c r="D54" s="64">
        <v>2</v>
      </c>
      <c r="E54" s="64"/>
      <c r="F54" s="64">
        <v>5</v>
      </c>
      <c r="G54" s="64">
        <v>2</v>
      </c>
      <c r="H54" s="64">
        <v>40</v>
      </c>
      <c r="I54" s="64">
        <v>3</v>
      </c>
      <c r="J54" s="64">
        <v>60</v>
      </c>
      <c r="K54" s="64" t="s">
        <v>15</v>
      </c>
    </row>
  </sheetData>
  <mergeCells count="9">
    <mergeCell ref="A2:K2"/>
    <mergeCell ref="A3:K4"/>
    <mergeCell ref="A7:A8"/>
    <mergeCell ref="B7:B8"/>
    <mergeCell ref="C7:E7"/>
    <mergeCell ref="F7:J7"/>
    <mergeCell ref="K7:K8"/>
    <mergeCell ref="J6:K6"/>
    <mergeCell ref="B5:K5"/>
  </mergeCells>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zoomScale="115" zoomScaleNormal="115" workbookViewId="0">
      <selection activeCell="E3" sqref="E3:T3"/>
    </sheetView>
  </sheetViews>
  <sheetFormatPr defaultRowHeight="15" x14ac:dyDescent="0.25"/>
  <cols>
    <col min="1" max="1" width="10.7109375" customWidth="1"/>
    <col min="2" max="2" width="5.7109375" customWidth="1"/>
    <col min="3" max="3" width="5" customWidth="1"/>
    <col min="4" max="4" width="5.85546875" customWidth="1"/>
    <col min="5" max="5" width="6.140625" customWidth="1"/>
    <col min="6" max="6" width="6.7109375" customWidth="1"/>
    <col min="7" max="7" width="5.140625" customWidth="1"/>
    <col min="8" max="9" width="5" customWidth="1"/>
    <col min="10" max="10" width="4.7109375" customWidth="1"/>
    <col min="11" max="11" width="5.5703125" customWidth="1"/>
    <col min="12" max="12" width="5.42578125" customWidth="1"/>
    <col min="13" max="13" width="5" customWidth="1"/>
    <col min="14" max="14" width="5.42578125" customWidth="1"/>
    <col min="15" max="15" width="5.140625" customWidth="1"/>
    <col min="16" max="16" width="5.28515625" customWidth="1"/>
    <col min="17" max="17" width="6.5703125" customWidth="1"/>
    <col min="18" max="18" width="6.85546875" customWidth="1"/>
    <col min="19" max="19" width="5.140625" customWidth="1"/>
    <col min="20" max="21" width="5.85546875" customWidth="1"/>
    <col min="22" max="22" width="5.140625" customWidth="1"/>
    <col min="23" max="23" width="6" customWidth="1"/>
    <col min="24" max="24" width="5.7109375" customWidth="1"/>
    <col min="25" max="25" width="4.5703125" customWidth="1"/>
  </cols>
  <sheetData>
    <row r="1" spans="1:25" x14ac:dyDescent="0.25">
      <c r="A1" s="133" t="s">
        <v>105</v>
      </c>
      <c r="B1" s="133"/>
      <c r="C1" s="133"/>
      <c r="D1" s="133"/>
      <c r="E1" s="133"/>
      <c r="F1" s="133"/>
      <c r="G1" s="133"/>
      <c r="H1" s="133"/>
      <c r="I1" s="133"/>
      <c r="J1" s="133"/>
      <c r="K1" s="133"/>
      <c r="L1" s="133"/>
      <c r="M1" s="133"/>
      <c r="N1" s="133"/>
      <c r="O1" s="133"/>
      <c r="P1" s="133"/>
      <c r="Q1" s="133"/>
      <c r="R1" s="133"/>
      <c r="S1" s="133"/>
      <c r="T1" s="133"/>
      <c r="U1" s="133"/>
      <c r="V1" s="133"/>
      <c r="W1" s="133"/>
      <c r="X1" s="133"/>
      <c r="Y1" s="133"/>
    </row>
    <row r="2" spans="1:25" x14ac:dyDescent="0.25">
      <c r="A2" s="133" t="s">
        <v>88</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x14ac:dyDescent="0.25">
      <c r="A3" s="94"/>
      <c r="B3" s="94"/>
      <c r="C3" s="94"/>
      <c r="D3" s="94"/>
      <c r="E3" s="135" t="s">
        <v>410</v>
      </c>
      <c r="F3" s="136"/>
      <c r="G3" s="136"/>
      <c r="H3" s="136"/>
      <c r="I3" s="136"/>
      <c r="J3" s="136"/>
      <c r="K3" s="136"/>
      <c r="L3" s="136"/>
      <c r="M3" s="136"/>
      <c r="N3" s="136"/>
      <c r="O3" s="136"/>
      <c r="P3" s="136"/>
      <c r="Q3" s="136"/>
      <c r="R3" s="136"/>
      <c r="S3" s="136"/>
      <c r="T3" s="136"/>
      <c r="U3" s="94"/>
      <c r="V3" s="94"/>
      <c r="W3" s="94"/>
      <c r="X3" s="94"/>
      <c r="Y3" s="94"/>
    </row>
    <row r="4" spans="1:25" x14ac:dyDescent="0.25">
      <c r="A4" s="125" t="s">
        <v>89</v>
      </c>
      <c r="B4" s="127" t="s">
        <v>3</v>
      </c>
      <c r="C4" s="128"/>
      <c r="D4" s="128"/>
      <c r="E4" s="128"/>
      <c r="F4" s="128"/>
      <c r="G4" s="128"/>
      <c r="H4" s="128"/>
      <c r="I4" s="128"/>
      <c r="J4" s="128"/>
      <c r="K4" s="128"/>
      <c r="L4" s="128"/>
      <c r="M4" s="129"/>
      <c r="N4" s="127" t="s">
        <v>4</v>
      </c>
      <c r="O4" s="128"/>
      <c r="P4" s="128"/>
      <c r="Q4" s="128"/>
      <c r="R4" s="128"/>
      <c r="S4" s="128"/>
      <c r="T4" s="128"/>
      <c r="U4" s="128"/>
      <c r="V4" s="128"/>
      <c r="W4" s="128"/>
      <c r="X4" s="128"/>
      <c r="Y4" s="129"/>
    </row>
    <row r="5" spans="1:25" x14ac:dyDescent="0.25">
      <c r="A5" s="134"/>
      <c r="B5" s="127" t="s">
        <v>90</v>
      </c>
      <c r="C5" s="128"/>
      <c r="D5" s="128"/>
      <c r="E5" s="128"/>
      <c r="F5" s="128"/>
      <c r="G5" s="129"/>
      <c r="H5" s="127" t="s">
        <v>91</v>
      </c>
      <c r="I5" s="128"/>
      <c r="J5" s="128"/>
      <c r="K5" s="128"/>
      <c r="L5" s="128"/>
      <c r="M5" s="129"/>
      <c r="N5" s="127" t="s">
        <v>90</v>
      </c>
      <c r="O5" s="128"/>
      <c r="P5" s="128"/>
      <c r="Q5" s="128"/>
      <c r="R5" s="128"/>
      <c r="S5" s="129"/>
      <c r="T5" s="127" t="s">
        <v>91</v>
      </c>
      <c r="U5" s="128"/>
      <c r="V5" s="128"/>
      <c r="W5" s="128"/>
      <c r="X5" s="128"/>
      <c r="Y5" s="129"/>
    </row>
    <row r="6" spans="1:25" x14ac:dyDescent="0.25">
      <c r="A6" s="126"/>
      <c r="B6" s="127" t="s">
        <v>92</v>
      </c>
      <c r="C6" s="128"/>
      <c r="D6" s="129"/>
      <c r="E6" s="127" t="s">
        <v>93</v>
      </c>
      <c r="F6" s="128"/>
      <c r="G6" s="129"/>
      <c r="H6" s="127" t="s">
        <v>94</v>
      </c>
      <c r="I6" s="128"/>
      <c r="J6" s="129"/>
      <c r="K6" s="127" t="s">
        <v>93</v>
      </c>
      <c r="L6" s="128"/>
      <c r="M6" s="129"/>
      <c r="N6" s="127" t="s">
        <v>92</v>
      </c>
      <c r="O6" s="128"/>
      <c r="P6" s="129"/>
      <c r="Q6" s="127" t="s">
        <v>93</v>
      </c>
      <c r="R6" s="128"/>
      <c r="S6" s="129"/>
      <c r="T6" s="127" t="s">
        <v>94</v>
      </c>
      <c r="U6" s="128"/>
      <c r="V6" s="129"/>
      <c r="W6" s="127" t="s">
        <v>93</v>
      </c>
      <c r="X6" s="128"/>
      <c r="Y6" s="129"/>
    </row>
    <row r="7" spans="1:25" ht="27.75" customHeight="1" x14ac:dyDescent="0.25">
      <c r="A7" s="95"/>
      <c r="B7" s="70" t="s">
        <v>95</v>
      </c>
      <c r="C7" s="70" t="s">
        <v>96</v>
      </c>
      <c r="D7" s="70" t="s">
        <v>97</v>
      </c>
      <c r="E7" s="70" t="s">
        <v>95</v>
      </c>
      <c r="F7" s="70" t="s">
        <v>96</v>
      </c>
      <c r="G7" s="70" t="s">
        <v>97</v>
      </c>
      <c r="H7" s="70" t="s">
        <v>95</v>
      </c>
      <c r="I7" s="70" t="s">
        <v>96</v>
      </c>
      <c r="J7" s="70" t="s">
        <v>97</v>
      </c>
      <c r="K7" s="70" t="s">
        <v>95</v>
      </c>
      <c r="L7" s="70" t="s">
        <v>96</v>
      </c>
      <c r="M7" s="70" t="s">
        <v>97</v>
      </c>
      <c r="N7" s="70" t="s">
        <v>95</v>
      </c>
      <c r="O7" s="70" t="s">
        <v>96</v>
      </c>
      <c r="P7" s="70" t="s">
        <v>97</v>
      </c>
      <c r="Q7" s="70" t="s">
        <v>95</v>
      </c>
      <c r="R7" s="70" t="s">
        <v>96</v>
      </c>
      <c r="S7" s="70" t="s">
        <v>97</v>
      </c>
      <c r="T7" s="70" t="s">
        <v>95</v>
      </c>
      <c r="U7" s="70" t="s">
        <v>96</v>
      </c>
      <c r="V7" s="70" t="s">
        <v>97</v>
      </c>
      <c r="W7" s="70" t="s">
        <v>95</v>
      </c>
      <c r="X7" s="70" t="s">
        <v>96</v>
      </c>
      <c r="Y7" s="70" t="s">
        <v>97</v>
      </c>
    </row>
    <row r="8" spans="1:25" x14ac:dyDescent="0.25">
      <c r="A8" s="13" t="s">
        <v>98</v>
      </c>
      <c r="B8" s="14">
        <f>SUM(B9:B11)</f>
        <v>112</v>
      </c>
      <c r="C8" s="14">
        <f t="shared" ref="C8:X8" si="0">SUM(C9:C11)</f>
        <v>115</v>
      </c>
      <c r="D8" s="87">
        <f>C8*100/B8</f>
        <v>102.67857142857143</v>
      </c>
      <c r="E8" s="14">
        <f t="shared" si="0"/>
        <v>1292</v>
      </c>
      <c r="F8" s="14">
        <f t="shared" si="0"/>
        <v>1393</v>
      </c>
      <c r="G8" s="96">
        <f>F8*100/E8</f>
        <v>107.81733746130031</v>
      </c>
      <c r="H8" s="14">
        <f t="shared" si="0"/>
        <v>12</v>
      </c>
      <c r="I8" s="14">
        <f t="shared" si="0"/>
        <v>11</v>
      </c>
      <c r="J8" s="87">
        <f>I8*100/H8</f>
        <v>91.666666666666671</v>
      </c>
      <c r="K8" s="14">
        <f t="shared" si="0"/>
        <v>328</v>
      </c>
      <c r="L8" s="14">
        <f t="shared" si="0"/>
        <v>160</v>
      </c>
      <c r="M8" s="87">
        <f>L8*100/K8</f>
        <v>48.780487804878049</v>
      </c>
      <c r="N8" s="14">
        <f t="shared" si="0"/>
        <v>117</v>
      </c>
      <c r="O8" s="14">
        <f t="shared" si="0"/>
        <v>112</v>
      </c>
      <c r="P8" s="96">
        <f>O8*100/N8</f>
        <v>95.726495726495727</v>
      </c>
      <c r="Q8" s="14">
        <f t="shared" si="0"/>
        <v>1514</v>
      </c>
      <c r="R8" s="14">
        <f t="shared" si="0"/>
        <v>1362</v>
      </c>
      <c r="S8" s="96">
        <f>R8*100/Q8</f>
        <v>89.960369881109642</v>
      </c>
      <c r="T8" s="14">
        <f t="shared" si="0"/>
        <v>16</v>
      </c>
      <c r="U8" s="14">
        <f t="shared" si="0"/>
        <v>24</v>
      </c>
      <c r="V8" s="96">
        <f>U8*100/T8</f>
        <v>150</v>
      </c>
      <c r="W8" s="14">
        <f t="shared" si="0"/>
        <v>372</v>
      </c>
      <c r="X8" s="14">
        <f t="shared" si="0"/>
        <v>225</v>
      </c>
      <c r="Y8" s="96">
        <f>X8*100/W8</f>
        <v>60.483870967741936</v>
      </c>
    </row>
    <row r="9" spans="1:25" ht="30" x14ac:dyDescent="0.25">
      <c r="A9" s="40" t="s">
        <v>406</v>
      </c>
      <c r="B9" s="88"/>
      <c r="C9" s="14"/>
      <c r="D9" s="87"/>
      <c r="E9" s="14">
        <v>207</v>
      </c>
      <c r="F9" s="14">
        <v>107</v>
      </c>
      <c r="G9" s="96">
        <f>F9*100/E9</f>
        <v>51.690821256038646</v>
      </c>
      <c r="H9" s="14"/>
      <c r="I9" s="14"/>
      <c r="J9" s="87"/>
      <c r="K9" s="14">
        <v>207</v>
      </c>
      <c r="L9" s="14">
        <v>70</v>
      </c>
      <c r="M9" s="87">
        <f>L9*100/K9</f>
        <v>33.816425120772948</v>
      </c>
      <c r="N9" s="88"/>
      <c r="O9" s="14"/>
      <c r="P9" s="96"/>
      <c r="Q9" s="14">
        <v>385</v>
      </c>
      <c r="R9" s="14">
        <v>162</v>
      </c>
      <c r="S9" s="96">
        <f>R9*100/Q9</f>
        <v>42.077922077922075</v>
      </c>
      <c r="T9" s="14"/>
      <c r="U9" s="14"/>
      <c r="V9" s="96"/>
      <c r="W9" s="14">
        <v>173</v>
      </c>
      <c r="X9" s="14">
        <v>111</v>
      </c>
      <c r="Y9" s="96">
        <f>X9*100/W9</f>
        <v>64.161849710982665</v>
      </c>
    </row>
    <row r="10" spans="1:25" ht="30" x14ac:dyDescent="0.25">
      <c r="A10" s="40" t="s">
        <v>407</v>
      </c>
      <c r="B10" s="88">
        <v>7</v>
      </c>
      <c r="C10" s="14">
        <v>7</v>
      </c>
      <c r="D10" s="87">
        <f t="shared" ref="D10:D17" si="1">C10*100/B10</f>
        <v>100</v>
      </c>
      <c r="E10" s="14">
        <v>1085</v>
      </c>
      <c r="F10" s="14">
        <v>1286</v>
      </c>
      <c r="G10" s="96">
        <f t="shared" ref="G10:G17" si="2">F10*100/E10</f>
        <v>118.52534562211981</v>
      </c>
      <c r="H10" s="14"/>
      <c r="I10" s="14"/>
      <c r="J10" s="87"/>
      <c r="K10" s="14">
        <v>121</v>
      </c>
      <c r="L10" s="14">
        <v>90</v>
      </c>
      <c r="M10" s="87">
        <f t="shared" ref="M10:M17" si="3">L10*100/K10</f>
        <v>74.380165289256198</v>
      </c>
      <c r="N10" s="88">
        <v>7</v>
      </c>
      <c r="O10" s="14">
        <v>7</v>
      </c>
      <c r="P10" s="96">
        <f t="shared" ref="P10:P17" si="4">O10*100/N10</f>
        <v>100</v>
      </c>
      <c r="Q10" s="14">
        <v>1129</v>
      </c>
      <c r="R10" s="14">
        <v>1200</v>
      </c>
      <c r="S10" s="96">
        <f t="shared" ref="S10:S17" si="5">R10*100/Q10</f>
        <v>106.28875110717449</v>
      </c>
      <c r="T10" s="14"/>
      <c r="U10" s="14"/>
      <c r="V10" s="96"/>
      <c r="W10" s="14">
        <v>199</v>
      </c>
      <c r="X10" s="14">
        <v>114</v>
      </c>
      <c r="Y10" s="96">
        <f t="shared" ref="Y10:Y14" si="6">X10*100/W10</f>
        <v>57.286432160804019</v>
      </c>
    </row>
    <row r="11" spans="1:25" ht="30" x14ac:dyDescent="0.25">
      <c r="A11" s="40" t="s">
        <v>408</v>
      </c>
      <c r="B11" s="88">
        <v>105</v>
      </c>
      <c r="C11" s="14">
        <v>108</v>
      </c>
      <c r="D11" s="87">
        <f t="shared" si="1"/>
        <v>102.85714285714286</v>
      </c>
      <c r="E11" s="14"/>
      <c r="F11" s="14"/>
      <c r="G11" s="96"/>
      <c r="H11" s="14">
        <v>12</v>
      </c>
      <c r="I11" s="14">
        <v>11</v>
      </c>
      <c r="J11" s="87">
        <f t="shared" ref="J11:J17" si="7">I11*100/H11</f>
        <v>91.666666666666671</v>
      </c>
      <c r="K11" s="14"/>
      <c r="L11" s="14"/>
      <c r="M11" s="87"/>
      <c r="N11" s="88">
        <v>110</v>
      </c>
      <c r="O11" s="14">
        <v>105</v>
      </c>
      <c r="P11" s="96">
        <f t="shared" si="4"/>
        <v>95.454545454545453</v>
      </c>
      <c r="Q11" s="14"/>
      <c r="R11" s="14"/>
      <c r="S11" s="96"/>
      <c r="T11" s="14">
        <v>16</v>
      </c>
      <c r="U11" s="14">
        <v>24</v>
      </c>
      <c r="V11" s="96">
        <f t="shared" ref="V11:V17" si="8">U11*100/T11</f>
        <v>150</v>
      </c>
      <c r="W11" s="14"/>
      <c r="X11" s="14"/>
      <c r="Y11" s="96"/>
    </row>
    <row r="12" spans="1:25" x14ac:dyDescent="0.25">
      <c r="A12" s="13" t="s">
        <v>99</v>
      </c>
      <c r="B12" s="14">
        <v>143</v>
      </c>
      <c r="C12" s="14">
        <v>145</v>
      </c>
      <c r="D12" s="87">
        <f t="shared" si="1"/>
        <v>101.3986013986014</v>
      </c>
      <c r="E12" s="14">
        <v>2247</v>
      </c>
      <c r="F12" s="14">
        <v>2547</v>
      </c>
      <c r="G12" s="96">
        <f t="shared" si="2"/>
        <v>113.35113484646195</v>
      </c>
      <c r="H12" s="14"/>
      <c r="I12" s="14"/>
      <c r="J12" s="87"/>
      <c r="K12" s="14"/>
      <c r="L12" s="14"/>
      <c r="M12" s="87"/>
      <c r="N12" s="14">
        <v>158</v>
      </c>
      <c r="O12" s="14">
        <v>102</v>
      </c>
      <c r="P12" s="96">
        <f t="shared" si="4"/>
        <v>64.556962025316452</v>
      </c>
      <c r="Q12" s="14">
        <v>2459</v>
      </c>
      <c r="R12" s="14">
        <v>2515</v>
      </c>
      <c r="S12" s="96">
        <f t="shared" si="5"/>
        <v>102.27734851565677</v>
      </c>
      <c r="T12" s="14"/>
      <c r="U12" s="14"/>
      <c r="V12" s="96"/>
      <c r="W12" s="14"/>
      <c r="X12" s="14"/>
      <c r="Y12" s="96"/>
    </row>
    <row r="13" spans="1:25" x14ac:dyDescent="0.25">
      <c r="A13" s="13" t="s">
        <v>100</v>
      </c>
      <c r="B13" s="14">
        <v>109</v>
      </c>
      <c r="C13" s="14">
        <v>105</v>
      </c>
      <c r="D13" s="87">
        <f t="shared" si="1"/>
        <v>96.330275229357795</v>
      </c>
      <c r="E13" s="14">
        <v>1370</v>
      </c>
      <c r="F13" s="14">
        <v>1168</v>
      </c>
      <c r="G13" s="96">
        <f t="shared" si="2"/>
        <v>85.255474452554751</v>
      </c>
      <c r="H13" s="14"/>
      <c r="I13" s="14"/>
      <c r="J13" s="87"/>
      <c r="K13" s="14"/>
      <c r="L13" s="14"/>
      <c r="M13" s="87"/>
      <c r="N13" s="14">
        <v>115</v>
      </c>
      <c r="O13" s="14">
        <v>111</v>
      </c>
      <c r="P13" s="96">
        <f t="shared" si="4"/>
        <v>96.521739130434781</v>
      </c>
      <c r="Q13" s="14">
        <v>1450</v>
      </c>
      <c r="R13" s="14">
        <v>1210</v>
      </c>
      <c r="S13" s="96">
        <f t="shared" si="5"/>
        <v>83.448275862068968</v>
      </c>
      <c r="T13" s="14"/>
      <c r="U13" s="14"/>
      <c r="V13" s="96"/>
      <c r="W13" s="14"/>
      <c r="X13" s="14"/>
      <c r="Y13" s="96"/>
    </row>
    <row r="14" spans="1:25" x14ac:dyDescent="0.25">
      <c r="A14" s="13" t="s">
        <v>101</v>
      </c>
      <c r="B14" s="14">
        <v>29</v>
      </c>
      <c r="C14" s="14">
        <v>26</v>
      </c>
      <c r="D14" s="87">
        <f t="shared" si="1"/>
        <v>89.65517241379311</v>
      </c>
      <c r="E14" s="14">
        <v>493</v>
      </c>
      <c r="F14" s="14">
        <v>395</v>
      </c>
      <c r="G14" s="96">
        <f t="shared" si="2"/>
        <v>80.121703853955381</v>
      </c>
      <c r="H14" s="14"/>
      <c r="I14" s="14"/>
      <c r="J14" s="87"/>
      <c r="K14" s="14"/>
      <c r="L14" s="14"/>
      <c r="M14" s="87"/>
      <c r="N14" s="14">
        <v>31</v>
      </c>
      <c r="O14" s="14">
        <v>28</v>
      </c>
      <c r="P14" s="96">
        <f t="shared" si="4"/>
        <v>90.322580645161295</v>
      </c>
      <c r="Q14" s="14">
        <v>585</v>
      </c>
      <c r="R14" s="14">
        <v>425</v>
      </c>
      <c r="S14" s="96">
        <f t="shared" si="5"/>
        <v>72.649572649572647</v>
      </c>
      <c r="T14" s="14">
        <v>2</v>
      </c>
      <c r="U14" s="14">
        <v>0</v>
      </c>
      <c r="V14" s="96">
        <f t="shared" si="8"/>
        <v>0</v>
      </c>
      <c r="W14" s="14">
        <v>40</v>
      </c>
      <c r="X14" s="14">
        <v>0</v>
      </c>
      <c r="Y14" s="96">
        <f t="shared" si="6"/>
        <v>0</v>
      </c>
    </row>
    <row r="15" spans="1:25" ht="45" x14ac:dyDescent="0.25">
      <c r="A15" s="89" t="s">
        <v>409</v>
      </c>
      <c r="B15" s="14">
        <v>97</v>
      </c>
      <c r="C15" s="14">
        <v>97</v>
      </c>
      <c r="D15" s="87">
        <f t="shared" si="1"/>
        <v>100</v>
      </c>
      <c r="E15" s="14">
        <v>1552</v>
      </c>
      <c r="F15" s="14">
        <v>682</v>
      </c>
      <c r="G15" s="96">
        <f t="shared" si="2"/>
        <v>43.943298969072167</v>
      </c>
      <c r="H15" s="14"/>
      <c r="I15" s="14"/>
      <c r="J15" s="87"/>
      <c r="K15" s="14"/>
      <c r="L15" s="14"/>
      <c r="M15" s="87"/>
      <c r="N15" s="90">
        <v>110</v>
      </c>
      <c r="O15" s="14">
        <v>102</v>
      </c>
      <c r="P15" s="96">
        <f t="shared" si="4"/>
        <v>92.727272727272734</v>
      </c>
      <c r="Q15" s="14">
        <v>2145</v>
      </c>
      <c r="R15" s="14">
        <v>709</v>
      </c>
      <c r="S15" s="96">
        <f t="shared" si="5"/>
        <v>33.053613053613056</v>
      </c>
      <c r="T15" s="14"/>
      <c r="U15" s="14"/>
      <c r="V15" s="96"/>
      <c r="W15" s="14"/>
      <c r="X15" s="14"/>
      <c r="Y15" s="96"/>
    </row>
    <row r="16" spans="1:25" ht="45" x14ac:dyDescent="0.25">
      <c r="A16" s="89" t="s">
        <v>102</v>
      </c>
      <c r="B16" s="14">
        <v>10</v>
      </c>
      <c r="C16" s="14">
        <v>7</v>
      </c>
      <c r="D16" s="87">
        <f t="shared" si="1"/>
        <v>70</v>
      </c>
      <c r="E16" s="14">
        <v>93</v>
      </c>
      <c r="F16" s="14">
        <v>68</v>
      </c>
      <c r="G16" s="96">
        <f t="shared" si="2"/>
        <v>73.118279569892479</v>
      </c>
      <c r="H16" s="14"/>
      <c r="I16" s="14"/>
      <c r="J16" s="87"/>
      <c r="K16" s="14"/>
      <c r="L16" s="14"/>
      <c r="M16" s="87"/>
      <c r="N16" s="90">
        <v>10</v>
      </c>
      <c r="O16" s="14">
        <v>9</v>
      </c>
      <c r="P16" s="96">
        <f t="shared" si="4"/>
        <v>90</v>
      </c>
      <c r="Q16" s="14">
        <v>94</v>
      </c>
      <c r="R16" s="14">
        <v>79</v>
      </c>
      <c r="S16" s="96">
        <f t="shared" si="5"/>
        <v>84.042553191489361</v>
      </c>
      <c r="T16" s="14"/>
      <c r="U16" s="14"/>
      <c r="V16" s="96"/>
      <c r="W16" s="14"/>
      <c r="X16" s="14"/>
      <c r="Y16" s="96"/>
    </row>
    <row r="17" spans="1:25" ht="28.5" x14ac:dyDescent="0.25">
      <c r="A17" s="91" t="s">
        <v>103</v>
      </c>
      <c r="B17" s="92">
        <f>B8+B12+B13+B14+B15+B16</f>
        <v>500</v>
      </c>
      <c r="C17" s="92">
        <f t="shared" ref="C17:Y17" si="9">C8+C12+C13+C14+C15+C16</f>
        <v>495</v>
      </c>
      <c r="D17" s="93">
        <f t="shared" si="1"/>
        <v>99</v>
      </c>
      <c r="E17" s="92">
        <f t="shared" si="9"/>
        <v>7047</v>
      </c>
      <c r="F17" s="92">
        <f t="shared" si="9"/>
        <v>6253</v>
      </c>
      <c r="G17" s="97">
        <f t="shared" si="2"/>
        <v>88.732794096778775</v>
      </c>
      <c r="H17" s="92">
        <f t="shared" si="9"/>
        <v>12</v>
      </c>
      <c r="I17" s="92">
        <f t="shared" si="9"/>
        <v>11</v>
      </c>
      <c r="J17" s="93">
        <f t="shared" si="7"/>
        <v>91.666666666666671</v>
      </c>
      <c r="K17" s="92">
        <f t="shared" si="9"/>
        <v>328</v>
      </c>
      <c r="L17" s="92">
        <f t="shared" si="9"/>
        <v>160</v>
      </c>
      <c r="M17" s="93">
        <f t="shared" si="3"/>
        <v>48.780487804878049</v>
      </c>
      <c r="N17" s="92">
        <f t="shared" si="9"/>
        <v>541</v>
      </c>
      <c r="O17" s="92">
        <f t="shared" si="9"/>
        <v>464</v>
      </c>
      <c r="P17" s="97">
        <f t="shared" si="4"/>
        <v>85.767097966728286</v>
      </c>
      <c r="Q17" s="92">
        <f t="shared" si="9"/>
        <v>8247</v>
      </c>
      <c r="R17" s="92">
        <f t="shared" si="9"/>
        <v>6300</v>
      </c>
      <c r="S17" s="97">
        <f t="shared" si="5"/>
        <v>76.391415060021828</v>
      </c>
      <c r="T17" s="92">
        <f t="shared" si="9"/>
        <v>18</v>
      </c>
      <c r="U17" s="92">
        <f t="shared" si="9"/>
        <v>24</v>
      </c>
      <c r="V17" s="97">
        <f t="shared" si="8"/>
        <v>133.33333333333334</v>
      </c>
      <c r="W17" s="92">
        <f t="shared" si="9"/>
        <v>412</v>
      </c>
      <c r="X17" s="92">
        <f t="shared" si="9"/>
        <v>225</v>
      </c>
      <c r="Y17" s="98">
        <f t="shared" si="9"/>
        <v>60.483870967741936</v>
      </c>
    </row>
  </sheetData>
  <mergeCells count="18">
    <mergeCell ref="H6:J6"/>
    <mergeCell ref="K6:M6"/>
    <mergeCell ref="N6:P6"/>
    <mergeCell ref="Q6:S6"/>
    <mergeCell ref="A1:Y1"/>
    <mergeCell ref="A2:Y2"/>
    <mergeCell ref="A4:A6"/>
    <mergeCell ref="B4:M4"/>
    <mergeCell ref="N4:Y4"/>
    <mergeCell ref="B5:G5"/>
    <mergeCell ref="H5:M5"/>
    <mergeCell ref="N5:S5"/>
    <mergeCell ref="T5:Y5"/>
    <mergeCell ref="T6:V6"/>
    <mergeCell ref="W6:Y6"/>
    <mergeCell ref="E3:T3"/>
    <mergeCell ref="B6:D6"/>
    <mergeCell ref="E6:G6"/>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workbookViewId="0">
      <selection activeCell="B3" sqref="B3:J3"/>
    </sheetView>
  </sheetViews>
  <sheetFormatPr defaultRowHeight="15" x14ac:dyDescent="0.25"/>
  <cols>
    <col min="1" max="1" width="6.140625" customWidth="1"/>
    <col min="2" max="2" width="12.7109375" customWidth="1"/>
    <col min="3" max="3" width="21.7109375" customWidth="1"/>
    <col min="4" max="4" width="9.140625" customWidth="1"/>
    <col min="7" max="7" width="21.42578125" customWidth="1"/>
    <col min="10" max="10" width="11.28515625" customWidth="1"/>
  </cols>
  <sheetData>
    <row r="1" spans="1:11" ht="18" x14ac:dyDescent="0.25">
      <c r="A1" s="1"/>
      <c r="B1" s="1"/>
      <c r="C1" s="161" t="s">
        <v>382</v>
      </c>
      <c r="D1" s="161"/>
      <c r="E1" s="161"/>
      <c r="F1" s="161"/>
      <c r="G1" s="161"/>
      <c r="H1" s="161"/>
      <c r="I1" s="161"/>
      <c r="J1" s="161"/>
      <c r="K1" s="161"/>
    </row>
    <row r="2" spans="1:11" ht="15.75" x14ac:dyDescent="0.25">
      <c r="A2" s="162" t="s">
        <v>106</v>
      </c>
      <c r="B2" s="162"/>
      <c r="C2" s="162"/>
      <c r="D2" s="162"/>
      <c r="E2" s="162"/>
      <c r="F2" s="162"/>
      <c r="G2" s="162"/>
      <c r="H2" s="162"/>
      <c r="I2" s="162"/>
      <c r="J2" s="162"/>
      <c r="K2" s="162"/>
    </row>
    <row r="3" spans="1:11" s="1" customFormat="1" ht="15.75" x14ac:dyDescent="0.25">
      <c r="A3" s="16"/>
      <c r="B3" s="170" t="s">
        <v>411</v>
      </c>
      <c r="C3" s="162"/>
      <c r="D3" s="162"/>
      <c r="E3" s="162"/>
      <c r="F3" s="162"/>
      <c r="G3" s="162"/>
      <c r="H3" s="162"/>
      <c r="I3" s="162"/>
      <c r="J3" s="162"/>
      <c r="K3" s="16"/>
    </row>
    <row r="4" spans="1:11" ht="15.75" x14ac:dyDescent="0.25">
      <c r="A4" s="17"/>
      <c r="B4" s="17"/>
      <c r="C4" s="17"/>
      <c r="D4" s="17"/>
      <c r="E4" s="17"/>
      <c r="F4" s="17"/>
      <c r="G4" s="17"/>
      <c r="H4" s="17"/>
      <c r="I4" s="17"/>
      <c r="J4" s="163"/>
      <c r="K4" s="163"/>
    </row>
    <row r="5" spans="1:11" ht="15.75" x14ac:dyDescent="0.25">
      <c r="A5" s="154" t="s">
        <v>1</v>
      </c>
      <c r="B5" s="154" t="s">
        <v>107</v>
      </c>
      <c r="C5" s="164" t="s">
        <v>108</v>
      </c>
      <c r="D5" s="165"/>
      <c r="E5" s="165"/>
      <c r="F5" s="166"/>
      <c r="G5" s="167" t="s">
        <v>109</v>
      </c>
      <c r="H5" s="168"/>
      <c r="I5" s="168"/>
      <c r="J5" s="169"/>
      <c r="K5" s="154" t="s">
        <v>110</v>
      </c>
    </row>
    <row r="6" spans="1:11" ht="47.25" x14ac:dyDescent="0.25">
      <c r="A6" s="155"/>
      <c r="B6" s="155"/>
      <c r="C6" s="5" t="s">
        <v>111</v>
      </c>
      <c r="D6" s="5" t="s">
        <v>112</v>
      </c>
      <c r="E6" s="5" t="s">
        <v>113</v>
      </c>
      <c r="F6" s="5" t="s">
        <v>114</v>
      </c>
      <c r="G6" s="5" t="s">
        <v>111</v>
      </c>
      <c r="H6" s="5" t="s">
        <v>112</v>
      </c>
      <c r="I6" s="5" t="s">
        <v>113</v>
      </c>
      <c r="J6" s="5" t="s">
        <v>114</v>
      </c>
      <c r="K6" s="155"/>
    </row>
    <row r="7" spans="1:11" ht="31.5" x14ac:dyDescent="0.25">
      <c r="A7" s="7">
        <v>1</v>
      </c>
      <c r="B7" s="6" t="s">
        <v>115</v>
      </c>
      <c r="C7" s="7"/>
      <c r="D7" s="5"/>
      <c r="E7" s="7"/>
      <c r="F7" s="5"/>
      <c r="G7" s="7"/>
      <c r="H7" s="5"/>
      <c r="I7" s="7"/>
      <c r="J7" s="7"/>
      <c r="K7" s="7"/>
    </row>
    <row r="8" spans="1:11" ht="51" customHeight="1" x14ac:dyDescent="0.25">
      <c r="A8" s="143" t="s">
        <v>116</v>
      </c>
      <c r="B8" s="143" t="s">
        <v>117</v>
      </c>
      <c r="C8" s="8" t="s">
        <v>118</v>
      </c>
      <c r="D8" s="8">
        <v>1</v>
      </c>
      <c r="E8" s="9">
        <v>18</v>
      </c>
      <c r="F8" s="8">
        <v>2</v>
      </c>
      <c r="G8" s="143" t="s">
        <v>119</v>
      </c>
      <c r="H8" s="143">
        <v>3</v>
      </c>
      <c r="I8" s="141">
        <v>42</v>
      </c>
      <c r="J8" s="141">
        <v>3</v>
      </c>
      <c r="K8" s="141"/>
    </row>
    <row r="9" spans="1:11" ht="40.5" customHeight="1" x14ac:dyDescent="0.25">
      <c r="A9" s="144"/>
      <c r="B9" s="144"/>
      <c r="C9" s="8" t="s">
        <v>120</v>
      </c>
      <c r="D9" s="8">
        <v>2</v>
      </c>
      <c r="E9" s="9">
        <v>24</v>
      </c>
      <c r="F9" s="8">
        <v>3</v>
      </c>
      <c r="G9" s="144"/>
      <c r="H9" s="144"/>
      <c r="I9" s="142"/>
      <c r="J9" s="142"/>
      <c r="K9" s="142"/>
    </row>
    <row r="10" spans="1:11" ht="15.75" x14ac:dyDescent="0.25">
      <c r="A10" s="143" t="s">
        <v>121</v>
      </c>
      <c r="B10" s="143" t="s">
        <v>122</v>
      </c>
      <c r="C10" s="8" t="s">
        <v>123</v>
      </c>
      <c r="D10" s="8">
        <v>1</v>
      </c>
      <c r="E10" s="18">
        <v>22</v>
      </c>
      <c r="F10" s="19">
        <v>1</v>
      </c>
      <c r="G10" s="143" t="s">
        <v>124</v>
      </c>
      <c r="H10" s="157">
        <v>3</v>
      </c>
      <c r="I10" s="159">
        <v>36</v>
      </c>
      <c r="J10" s="159">
        <v>2</v>
      </c>
      <c r="K10" s="141"/>
    </row>
    <row r="11" spans="1:11" ht="37.5" customHeight="1" x14ac:dyDescent="0.25">
      <c r="A11" s="144"/>
      <c r="B11" s="144"/>
      <c r="C11" s="8" t="s">
        <v>125</v>
      </c>
      <c r="D11" s="8">
        <v>2</v>
      </c>
      <c r="E11" s="18">
        <v>19</v>
      </c>
      <c r="F11" s="19">
        <v>2</v>
      </c>
      <c r="G11" s="144"/>
      <c r="H11" s="158"/>
      <c r="I11" s="160"/>
      <c r="J11" s="160"/>
      <c r="K11" s="142"/>
    </row>
    <row r="12" spans="1:11" ht="38.25" customHeight="1" x14ac:dyDescent="0.25">
      <c r="A12" s="143" t="s">
        <v>126</v>
      </c>
      <c r="B12" s="143" t="s">
        <v>127</v>
      </c>
      <c r="C12" s="8" t="s">
        <v>128</v>
      </c>
      <c r="D12" s="8">
        <v>2</v>
      </c>
      <c r="E12" s="18">
        <v>15</v>
      </c>
      <c r="F12" s="19"/>
      <c r="G12" s="143" t="s">
        <v>129</v>
      </c>
      <c r="H12" s="157">
        <v>3</v>
      </c>
      <c r="I12" s="159">
        <v>34</v>
      </c>
      <c r="J12" s="159">
        <v>3</v>
      </c>
      <c r="K12" s="141"/>
    </row>
    <row r="13" spans="1:11" ht="35.25" customHeight="1" x14ac:dyDescent="0.25">
      <c r="A13" s="144"/>
      <c r="B13" s="144"/>
      <c r="C13" s="8" t="s">
        <v>130</v>
      </c>
      <c r="D13" s="8">
        <v>2</v>
      </c>
      <c r="E13" s="18">
        <v>19</v>
      </c>
      <c r="F13" s="19">
        <v>3</v>
      </c>
      <c r="G13" s="144"/>
      <c r="H13" s="158"/>
      <c r="I13" s="160"/>
      <c r="J13" s="160"/>
      <c r="K13" s="142"/>
    </row>
    <row r="14" spans="1:11" ht="36" customHeight="1" x14ac:dyDescent="0.25">
      <c r="A14" s="143" t="s">
        <v>131</v>
      </c>
      <c r="B14" s="143" t="s">
        <v>132</v>
      </c>
      <c r="C14" s="8" t="s">
        <v>133</v>
      </c>
      <c r="D14" s="8">
        <v>1</v>
      </c>
      <c r="E14" s="18">
        <v>20</v>
      </c>
      <c r="F14" s="19">
        <v>2</v>
      </c>
      <c r="G14" s="143" t="s">
        <v>134</v>
      </c>
      <c r="H14" s="157">
        <v>3</v>
      </c>
      <c r="I14" s="159">
        <v>41</v>
      </c>
      <c r="J14" s="159">
        <v>3</v>
      </c>
      <c r="K14" s="141"/>
    </row>
    <row r="15" spans="1:11" ht="38.25" customHeight="1" x14ac:dyDescent="0.25">
      <c r="A15" s="144"/>
      <c r="B15" s="144"/>
      <c r="C15" s="8" t="s">
        <v>135</v>
      </c>
      <c r="D15" s="8">
        <v>2</v>
      </c>
      <c r="E15" s="18">
        <v>25</v>
      </c>
      <c r="F15" s="19">
        <v>2</v>
      </c>
      <c r="G15" s="144"/>
      <c r="H15" s="158"/>
      <c r="I15" s="160"/>
      <c r="J15" s="160"/>
      <c r="K15" s="142"/>
    </row>
    <row r="16" spans="1:11" ht="35.25" customHeight="1" x14ac:dyDescent="0.25">
      <c r="A16" s="143" t="s">
        <v>136</v>
      </c>
      <c r="B16" s="143" t="s">
        <v>137</v>
      </c>
      <c r="C16" s="8" t="s">
        <v>138</v>
      </c>
      <c r="D16" s="8">
        <v>1</v>
      </c>
      <c r="E16" s="9">
        <v>19</v>
      </c>
      <c r="F16" s="8">
        <v>1</v>
      </c>
      <c r="G16" s="143" t="s">
        <v>139</v>
      </c>
      <c r="H16" s="143">
        <v>3</v>
      </c>
      <c r="I16" s="141">
        <v>32</v>
      </c>
      <c r="J16" s="141">
        <v>1</v>
      </c>
      <c r="K16" s="141"/>
    </row>
    <row r="17" spans="1:11" ht="55.5" customHeight="1" x14ac:dyDescent="0.25">
      <c r="A17" s="144"/>
      <c r="B17" s="144"/>
      <c r="C17" s="8" t="s">
        <v>140</v>
      </c>
      <c r="D17" s="8">
        <v>2</v>
      </c>
      <c r="E17" s="9">
        <v>15</v>
      </c>
      <c r="F17" s="8">
        <v>2</v>
      </c>
      <c r="G17" s="144"/>
      <c r="H17" s="144"/>
      <c r="I17" s="142"/>
      <c r="J17" s="142"/>
      <c r="K17" s="142"/>
    </row>
    <row r="18" spans="1:11" ht="60.75" customHeight="1" x14ac:dyDescent="0.25">
      <c r="A18" s="143" t="s">
        <v>141</v>
      </c>
      <c r="B18" s="143" t="s">
        <v>142</v>
      </c>
      <c r="C18" s="8" t="s">
        <v>143</v>
      </c>
      <c r="D18" s="8">
        <v>3</v>
      </c>
      <c r="E18" s="9">
        <v>25</v>
      </c>
      <c r="F18" s="8">
        <v>3</v>
      </c>
      <c r="G18" s="143" t="s">
        <v>144</v>
      </c>
      <c r="H18" s="143">
        <v>4</v>
      </c>
      <c r="I18" s="141">
        <v>44</v>
      </c>
      <c r="J18" s="141">
        <v>4</v>
      </c>
      <c r="K18" s="141"/>
    </row>
    <row r="19" spans="1:11" ht="45.75" customHeight="1" x14ac:dyDescent="0.25">
      <c r="A19" s="144"/>
      <c r="B19" s="144"/>
      <c r="C19" s="8" t="s">
        <v>145</v>
      </c>
      <c r="D19" s="8">
        <v>2</v>
      </c>
      <c r="E19" s="9">
        <v>21</v>
      </c>
      <c r="F19" s="8">
        <v>3</v>
      </c>
      <c r="G19" s="144"/>
      <c r="H19" s="144"/>
      <c r="I19" s="142"/>
      <c r="J19" s="142"/>
      <c r="K19" s="142"/>
    </row>
    <row r="20" spans="1:11" ht="54" customHeight="1" x14ac:dyDescent="0.25">
      <c r="A20" s="143" t="s">
        <v>146</v>
      </c>
      <c r="B20" s="143" t="s">
        <v>147</v>
      </c>
      <c r="C20" s="8" t="s">
        <v>148</v>
      </c>
      <c r="D20" s="9">
        <v>1</v>
      </c>
      <c r="E20" s="9">
        <v>21</v>
      </c>
      <c r="F20" s="9"/>
      <c r="G20" s="143" t="s">
        <v>149</v>
      </c>
      <c r="H20" s="143">
        <v>3</v>
      </c>
      <c r="I20" s="141">
        <v>38</v>
      </c>
      <c r="J20" s="141">
        <v>3</v>
      </c>
      <c r="K20" s="141"/>
    </row>
    <row r="21" spans="1:11" ht="42" customHeight="1" x14ac:dyDescent="0.25">
      <c r="A21" s="144"/>
      <c r="B21" s="144"/>
      <c r="C21" s="8" t="s">
        <v>150</v>
      </c>
      <c r="D21" s="9">
        <v>2</v>
      </c>
      <c r="E21" s="9">
        <v>17</v>
      </c>
      <c r="F21" s="9">
        <v>3</v>
      </c>
      <c r="G21" s="144"/>
      <c r="H21" s="144"/>
      <c r="I21" s="142"/>
      <c r="J21" s="142"/>
      <c r="K21" s="142"/>
    </row>
    <row r="22" spans="1:11" ht="42.75" customHeight="1" x14ac:dyDescent="0.25">
      <c r="A22" s="143" t="s">
        <v>151</v>
      </c>
      <c r="B22" s="143" t="s">
        <v>152</v>
      </c>
      <c r="C22" s="8" t="s">
        <v>153</v>
      </c>
      <c r="D22" s="9">
        <v>2</v>
      </c>
      <c r="E22" s="9">
        <v>26</v>
      </c>
      <c r="F22" s="9">
        <v>2</v>
      </c>
      <c r="G22" s="143" t="s">
        <v>154</v>
      </c>
      <c r="H22" s="143">
        <v>3</v>
      </c>
      <c r="I22" s="141">
        <v>59</v>
      </c>
      <c r="J22" s="141">
        <v>1</v>
      </c>
      <c r="K22" s="141"/>
    </row>
    <row r="23" spans="1:11" ht="31.5" x14ac:dyDescent="0.25">
      <c r="A23" s="144"/>
      <c r="B23" s="144"/>
      <c r="C23" s="8" t="s">
        <v>155</v>
      </c>
      <c r="D23" s="9">
        <v>2</v>
      </c>
      <c r="E23" s="9">
        <v>33</v>
      </c>
      <c r="F23" s="9">
        <v>0</v>
      </c>
      <c r="G23" s="144"/>
      <c r="H23" s="144"/>
      <c r="I23" s="142"/>
      <c r="J23" s="142"/>
      <c r="K23" s="142"/>
    </row>
    <row r="24" spans="1:11" ht="33.75" customHeight="1" x14ac:dyDescent="0.25">
      <c r="A24" s="143" t="s">
        <v>156</v>
      </c>
      <c r="B24" s="143" t="s">
        <v>157</v>
      </c>
      <c r="C24" s="8" t="s">
        <v>158</v>
      </c>
      <c r="D24" s="9">
        <v>1</v>
      </c>
      <c r="E24" s="9">
        <v>13</v>
      </c>
      <c r="F24" s="9">
        <v>1</v>
      </c>
      <c r="G24" s="143" t="s">
        <v>159</v>
      </c>
      <c r="H24" s="143">
        <v>3</v>
      </c>
      <c r="I24" s="141">
        <v>42</v>
      </c>
      <c r="J24" s="141">
        <v>4</v>
      </c>
      <c r="K24" s="141"/>
    </row>
    <row r="25" spans="1:11" ht="51" customHeight="1" x14ac:dyDescent="0.25">
      <c r="A25" s="144"/>
      <c r="B25" s="144"/>
      <c r="C25" s="8" t="s">
        <v>160</v>
      </c>
      <c r="D25" s="9">
        <v>2</v>
      </c>
      <c r="E25" s="9">
        <v>30</v>
      </c>
      <c r="F25" s="9">
        <v>3</v>
      </c>
      <c r="G25" s="144"/>
      <c r="H25" s="144"/>
      <c r="I25" s="142"/>
      <c r="J25" s="142"/>
      <c r="K25" s="142"/>
    </row>
    <row r="26" spans="1:11" ht="50.25" customHeight="1" x14ac:dyDescent="0.25">
      <c r="A26" s="143" t="s">
        <v>161</v>
      </c>
      <c r="B26" s="143" t="s">
        <v>162</v>
      </c>
      <c r="C26" s="8" t="s">
        <v>163</v>
      </c>
      <c r="D26" s="9">
        <v>1</v>
      </c>
      <c r="E26" s="9">
        <v>22</v>
      </c>
      <c r="F26" s="9">
        <v>2</v>
      </c>
      <c r="G26" s="143" t="s">
        <v>164</v>
      </c>
      <c r="H26" s="143">
        <v>3</v>
      </c>
      <c r="I26" s="141">
        <v>46</v>
      </c>
      <c r="J26" s="141">
        <v>4</v>
      </c>
      <c r="K26" s="141"/>
    </row>
    <row r="27" spans="1:11" ht="38.25" customHeight="1" x14ac:dyDescent="0.25">
      <c r="A27" s="144"/>
      <c r="B27" s="144"/>
      <c r="C27" s="8" t="s">
        <v>165</v>
      </c>
      <c r="D27" s="9">
        <v>2</v>
      </c>
      <c r="E27" s="9">
        <v>24</v>
      </c>
      <c r="F27" s="9">
        <v>4</v>
      </c>
      <c r="G27" s="144"/>
      <c r="H27" s="144"/>
      <c r="I27" s="142"/>
      <c r="J27" s="142"/>
      <c r="K27" s="142"/>
    </row>
    <row r="28" spans="1:11" ht="37.5" customHeight="1" x14ac:dyDescent="0.25">
      <c r="A28" s="143" t="s">
        <v>166</v>
      </c>
      <c r="B28" s="143" t="s">
        <v>167</v>
      </c>
      <c r="C28" s="8" t="s">
        <v>168</v>
      </c>
      <c r="D28" s="9">
        <v>2</v>
      </c>
      <c r="E28" s="9">
        <v>20</v>
      </c>
      <c r="F28" s="9">
        <v>2</v>
      </c>
      <c r="G28" s="143" t="s">
        <v>169</v>
      </c>
      <c r="H28" s="141">
        <v>3</v>
      </c>
      <c r="I28" s="141">
        <v>48</v>
      </c>
      <c r="J28" s="141">
        <v>3</v>
      </c>
      <c r="K28" s="141"/>
    </row>
    <row r="29" spans="1:11" ht="39" customHeight="1" x14ac:dyDescent="0.25">
      <c r="A29" s="144"/>
      <c r="B29" s="144"/>
      <c r="C29" s="8" t="s">
        <v>170</v>
      </c>
      <c r="D29" s="9">
        <v>2</v>
      </c>
      <c r="E29" s="9">
        <v>31</v>
      </c>
      <c r="F29" s="9">
        <v>2</v>
      </c>
      <c r="G29" s="144"/>
      <c r="H29" s="142"/>
      <c r="I29" s="142"/>
      <c r="J29" s="142"/>
      <c r="K29" s="142"/>
    </row>
    <row r="30" spans="1:11" ht="66.75" customHeight="1" x14ac:dyDescent="0.25">
      <c r="A30" s="143" t="s">
        <v>171</v>
      </c>
      <c r="B30" s="143" t="s">
        <v>172</v>
      </c>
      <c r="C30" s="8" t="s">
        <v>173</v>
      </c>
      <c r="D30" s="9">
        <v>3</v>
      </c>
      <c r="E30" s="9">
        <v>31</v>
      </c>
      <c r="F30" s="9">
        <v>3</v>
      </c>
      <c r="G30" s="143" t="s">
        <v>174</v>
      </c>
      <c r="H30" s="141">
        <v>3</v>
      </c>
      <c r="I30" s="141">
        <v>52</v>
      </c>
      <c r="J30" s="141">
        <v>3</v>
      </c>
      <c r="K30" s="141"/>
    </row>
    <row r="31" spans="1:11" ht="45" customHeight="1" x14ac:dyDescent="0.25">
      <c r="A31" s="144"/>
      <c r="B31" s="144"/>
      <c r="C31" s="8" t="s">
        <v>175</v>
      </c>
      <c r="D31" s="9">
        <v>2</v>
      </c>
      <c r="E31" s="9">
        <v>22</v>
      </c>
      <c r="F31" s="9">
        <v>2</v>
      </c>
      <c r="G31" s="144"/>
      <c r="H31" s="142"/>
      <c r="I31" s="142"/>
      <c r="J31" s="142"/>
      <c r="K31" s="142"/>
    </row>
    <row r="32" spans="1:11" ht="48.75" customHeight="1" x14ac:dyDescent="0.25">
      <c r="A32" s="143" t="s">
        <v>176</v>
      </c>
      <c r="B32" s="143" t="s">
        <v>177</v>
      </c>
      <c r="C32" s="8" t="s">
        <v>178</v>
      </c>
      <c r="D32" s="9">
        <v>3</v>
      </c>
      <c r="E32" s="9">
        <v>28</v>
      </c>
      <c r="F32" s="9">
        <v>4</v>
      </c>
      <c r="G32" s="143" t="s">
        <v>179</v>
      </c>
      <c r="H32" s="141">
        <v>5</v>
      </c>
      <c r="I32" s="141">
        <v>43</v>
      </c>
      <c r="J32" s="141">
        <v>5</v>
      </c>
      <c r="K32" s="141"/>
    </row>
    <row r="33" spans="1:11" ht="52.5" customHeight="1" x14ac:dyDescent="0.25">
      <c r="A33" s="144"/>
      <c r="B33" s="144"/>
      <c r="C33" s="8" t="s">
        <v>180</v>
      </c>
      <c r="D33" s="9">
        <v>2</v>
      </c>
      <c r="E33" s="9">
        <v>16</v>
      </c>
      <c r="F33" s="9">
        <v>4</v>
      </c>
      <c r="G33" s="144"/>
      <c r="H33" s="142"/>
      <c r="I33" s="142"/>
      <c r="J33" s="142"/>
      <c r="K33" s="142"/>
    </row>
    <row r="34" spans="1:11" ht="53.25" customHeight="1" x14ac:dyDescent="0.25">
      <c r="A34" s="143" t="s">
        <v>181</v>
      </c>
      <c r="B34" s="143" t="s">
        <v>182</v>
      </c>
      <c r="C34" s="8" t="s">
        <v>183</v>
      </c>
      <c r="D34" s="9">
        <v>3</v>
      </c>
      <c r="E34" s="9">
        <v>31</v>
      </c>
      <c r="F34" s="9">
        <v>2</v>
      </c>
      <c r="G34" s="143" t="s">
        <v>184</v>
      </c>
      <c r="H34" s="141">
        <v>3</v>
      </c>
      <c r="I34" s="141">
        <v>50</v>
      </c>
      <c r="J34" s="141">
        <v>3</v>
      </c>
      <c r="K34" s="141"/>
    </row>
    <row r="35" spans="1:11" ht="39" customHeight="1" x14ac:dyDescent="0.25">
      <c r="A35" s="144"/>
      <c r="B35" s="144"/>
      <c r="C35" s="8" t="s">
        <v>185</v>
      </c>
      <c r="D35" s="9">
        <v>1</v>
      </c>
      <c r="E35" s="9">
        <v>19</v>
      </c>
      <c r="F35" s="9">
        <v>1</v>
      </c>
      <c r="G35" s="144"/>
      <c r="H35" s="142"/>
      <c r="I35" s="142"/>
      <c r="J35" s="142"/>
      <c r="K35" s="142"/>
    </row>
    <row r="36" spans="1:11" ht="15.75" x14ac:dyDescent="0.25">
      <c r="A36" s="7">
        <v>2</v>
      </c>
      <c r="B36" s="20" t="s">
        <v>186</v>
      </c>
      <c r="C36" s="21"/>
      <c r="D36" s="9"/>
      <c r="E36" s="9"/>
      <c r="F36" s="9"/>
      <c r="G36" s="21"/>
      <c r="H36" s="21"/>
      <c r="I36" s="21"/>
      <c r="J36" s="21"/>
      <c r="K36" s="21"/>
    </row>
    <row r="37" spans="1:11" ht="31.5" x14ac:dyDescent="0.25">
      <c r="A37" s="141" t="s">
        <v>187</v>
      </c>
      <c r="B37" s="143" t="s">
        <v>188</v>
      </c>
      <c r="C37" s="8" t="s">
        <v>189</v>
      </c>
      <c r="D37" s="9">
        <v>3</v>
      </c>
      <c r="E37" s="9">
        <v>27</v>
      </c>
      <c r="F37" s="9">
        <v>1</v>
      </c>
      <c r="G37" s="143" t="s">
        <v>190</v>
      </c>
      <c r="H37" s="143">
        <v>2</v>
      </c>
      <c r="I37" s="141">
        <v>43</v>
      </c>
      <c r="J37" s="141">
        <v>2</v>
      </c>
      <c r="K37" s="146"/>
    </row>
    <row r="38" spans="1:11" ht="31.5" x14ac:dyDescent="0.25">
      <c r="A38" s="142"/>
      <c r="B38" s="144"/>
      <c r="C38" s="8" t="s">
        <v>191</v>
      </c>
      <c r="D38" s="9">
        <v>3</v>
      </c>
      <c r="E38" s="9">
        <v>24</v>
      </c>
      <c r="F38" s="9">
        <v>1</v>
      </c>
      <c r="G38" s="144"/>
      <c r="H38" s="153"/>
      <c r="I38" s="145"/>
      <c r="J38" s="145"/>
      <c r="K38" s="147"/>
    </row>
    <row r="39" spans="1:11" ht="31.5" x14ac:dyDescent="0.25">
      <c r="A39" s="141" t="s">
        <v>192</v>
      </c>
      <c r="B39" s="143" t="s">
        <v>193</v>
      </c>
      <c r="C39" s="8" t="s">
        <v>194</v>
      </c>
      <c r="D39" s="22">
        <v>4</v>
      </c>
      <c r="E39" s="23">
        <v>19</v>
      </c>
      <c r="F39" s="22">
        <v>1</v>
      </c>
      <c r="G39" s="143" t="s">
        <v>195</v>
      </c>
      <c r="H39" s="143">
        <v>8</v>
      </c>
      <c r="I39" s="141">
        <v>55</v>
      </c>
      <c r="J39" s="141">
        <v>2</v>
      </c>
      <c r="K39" s="154"/>
    </row>
    <row r="40" spans="1:11" ht="15.75" x14ac:dyDescent="0.25">
      <c r="A40" s="145"/>
      <c r="B40" s="153"/>
      <c r="C40" s="8" t="s">
        <v>196</v>
      </c>
      <c r="D40" s="23">
        <v>3</v>
      </c>
      <c r="E40" s="23">
        <v>16</v>
      </c>
      <c r="F40" s="23">
        <v>1</v>
      </c>
      <c r="G40" s="153"/>
      <c r="H40" s="153"/>
      <c r="I40" s="145"/>
      <c r="J40" s="145"/>
      <c r="K40" s="156"/>
    </row>
    <row r="41" spans="1:11" ht="31.5" x14ac:dyDescent="0.25">
      <c r="A41" s="142"/>
      <c r="B41" s="144"/>
      <c r="C41" s="8" t="s">
        <v>197</v>
      </c>
      <c r="D41" s="23">
        <v>2</v>
      </c>
      <c r="E41" s="23">
        <v>23</v>
      </c>
      <c r="F41" s="23">
        <v>1</v>
      </c>
      <c r="G41" s="144"/>
      <c r="H41" s="144"/>
      <c r="I41" s="142"/>
      <c r="J41" s="142"/>
      <c r="K41" s="155"/>
    </row>
    <row r="42" spans="1:11" ht="15.75" x14ac:dyDescent="0.25">
      <c r="A42" s="141" t="s">
        <v>198</v>
      </c>
      <c r="B42" s="143" t="s">
        <v>199</v>
      </c>
      <c r="C42" s="8" t="s">
        <v>200</v>
      </c>
      <c r="D42" s="24">
        <v>3</v>
      </c>
      <c r="E42" s="25">
        <v>21</v>
      </c>
      <c r="F42" s="24">
        <v>1</v>
      </c>
      <c r="G42" s="143" t="s">
        <v>201</v>
      </c>
      <c r="H42" s="143">
        <v>5</v>
      </c>
      <c r="I42" s="141">
        <v>31</v>
      </c>
      <c r="J42" s="141">
        <v>1</v>
      </c>
      <c r="K42" s="154"/>
    </row>
    <row r="43" spans="1:11" ht="31.5" x14ac:dyDescent="0.25">
      <c r="A43" s="142"/>
      <c r="B43" s="144"/>
      <c r="C43" s="8" t="s">
        <v>202</v>
      </c>
      <c r="D43" s="23">
        <v>2</v>
      </c>
      <c r="E43" s="23">
        <v>16</v>
      </c>
      <c r="F43" s="23">
        <v>1</v>
      </c>
      <c r="G43" s="144"/>
      <c r="H43" s="144"/>
      <c r="I43" s="142"/>
      <c r="J43" s="142"/>
      <c r="K43" s="155"/>
    </row>
    <row r="44" spans="1:11" ht="87.75" customHeight="1" x14ac:dyDescent="0.25">
      <c r="A44" s="141" t="s">
        <v>203</v>
      </c>
      <c r="B44" s="143" t="s">
        <v>204</v>
      </c>
      <c r="C44" s="8" t="s">
        <v>163</v>
      </c>
      <c r="D44" s="22">
        <v>2</v>
      </c>
      <c r="E44" s="23">
        <v>17</v>
      </c>
      <c r="F44" s="22">
        <v>1</v>
      </c>
      <c r="G44" s="143" t="s">
        <v>205</v>
      </c>
      <c r="H44" s="143">
        <v>5</v>
      </c>
      <c r="I44" s="141">
        <v>30</v>
      </c>
      <c r="J44" s="141">
        <v>2</v>
      </c>
      <c r="K44" s="154"/>
    </row>
    <row r="45" spans="1:11" ht="30.75" customHeight="1" x14ac:dyDescent="0.25">
      <c r="A45" s="142"/>
      <c r="B45" s="144"/>
      <c r="C45" s="8" t="s">
        <v>206</v>
      </c>
      <c r="D45" s="23">
        <v>2</v>
      </c>
      <c r="E45" s="23">
        <v>15</v>
      </c>
      <c r="F45" s="23">
        <v>2</v>
      </c>
      <c r="G45" s="144"/>
      <c r="H45" s="144"/>
      <c r="I45" s="142"/>
      <c r="J45" s="142"/>
      <c r="K45" s="155"/>
    </row>
    <row r="46" spans="1:11" ht="15.75" x14ac:dyDescent="0.25">
      <c r="A46" s="7">
        <v>3</v>
      </c>
      <c r="B46" s="20" t="s">
        <v>207</v>
      </c>
      <c r="C46" s="21"/>
      <c r="D46" s="9"/>
      <c r="E46" s="9"/>
      <c r="F46" s="9"/>
      <c r="G46" s="21"/>
      <c r="H46" s="21"/>
      <c r="I46" s="21"/>
      <c r="J46" s="21"/>
      <c r="K46" s="21"/>
    </row>
    <row r="47" spans="1:11" ht="63" customHeight="1" x14ac:dyDescent="0.25">
      <c r="A47" s="141" t="s">
        <v>208</v>
      </c>
      <c r="B47" s="143" t="s">
        <v>209</v>
      </c>
      <c r="C47" s="8" t="s">
        <v>210</v>
      </c>
      <c r="D47" s="9">
        <v>2</v>
      </c>
      <c r="E47" s="9">
        <v>18</v>
      </c>
      <c r="F47" s="9">
        <v>2</v>
      </c>
      <c r="G47" s="143" t="s">
        <v>210</v>
      </c>
      <c r="H47" s="141">
        <v>2</v>
      </c>
      <c r="I47" s="141">
        <v>26</v>
      </c>
      <c r="J47" s="141">
        <v>2</v>
      </c>
      <c r="K47" s="154"/>
    </row>
    <row r="48" spans="1:11" ht="47.25" x14ac:dyDescent="0.25">
      <c r="A48" s="142"/>
      <c r="B48" s="144"/>
      <c r="C48" s="8" t="s">
        <v>211</v>
      </c>
      <c r="D48" s="9"/>
      <c r="E48" s="9">
        <v>8</v>
      </c>
      <c r="F48" s="9"/>
      <c r="G48" s="144"/>
      <c r="H48" s="142"/>
      <c r="I48" s="142"/>
      <c r="J48" s="142"/>
      <c r="K48" s="155"/>
    </row>
    <row r="49" spans="1:11" ht="31.5" x14ac:dyDescent="0.25">
      <c r="A49" s="141" t="s">
        <v>212</v>
      </c>
      <c r="B49" s="143" t="s">
        <v>213</v>
      </c>
      <c r="C49" s="8" t="s">
        <v>214</v>
      </c>
      <c r="D49" s="9">
        <v>1</v>
      </c>
      <c r="E49" s="9">
        <v>9</v>
      </c>
      <c r="F49" s="9"/>
      <c r="G49" s="141" t="s">
        <v>215</v>
      </c>
      <c r="H49" s="145">
        <v>3</v>
      </c>
      <c r="I49" s="145">
        <v>43</v>
      </c>
      <c r="J49" s="145">
        <v>2</v>
      </c>
      <c r="K49" s="154"/>
    </row>
    <row r="50" spans="1:11" ht="31.5" x14ac:dyDescent="0.25">
      <c r="A50" s="142"/>
      <c r="B50" s="144"/>
      <c r="C50" s="8" t="s">
        <v>215</v>
      </c>
      <c r="D50" s="9">
        <v>2</v>
      </c>
      <c r="E50" s="9">
        <v>33</v>
      </c>
      <c r="F50" s="9">
        <v>2</v>
      </c>
      <c r="G50" s="142"/>
      <c r="H50" s="142"/>
      <c r="I50" s="142"/>
      <c r="J50" s="142"/>
      <c r="K50" s="155"/>
    </row>
    <row r="51" spans="1:11" ht="15.75" x14ac:dyDescent="0.25">
      <c r="A51" s="141" t="s">
        <v>216</v>
      </c>
      <c r="B51" s="143" t="s">
        <v>213</v>
      </c>
      <c r="C51" s="8" t="s">
        <v>217</v>
      </c>
      <c r="D51" s="9">
        <v>3</v>
      </c>
      <c r="E51" s="9">
        <v>22</v>
      </c>
      <c r="F51" s="9">
        <v>2</v>
      </c>
      <c r="G51" s="143" t="s">
        <v>218</v>
      </c>
      <c r="H51" s="141">
        <v>5</v>
      </c>
      <c r="I51" s="141">
        <v>42</v>
      </c>
      <c r="J51" s="141">
        <v>7</v>
      </c>
      <c r="K51" s="141"/>
    </row>
    <row r="52" spans="1:11" ht="31.5" x14ac:dyDescent="0.25">
      <c r="A52" s="142"/>
      <c r="B52" s="144"/>
      <c r="C52" s="8" t="s">
        <v>219</v>
      </c>
      <c r="D52" s="9">
        <v>3</v>
      </c>
      <c r="E52" s="9">
        <v>14</v>
      </c>
      <c r="F52" s="9">
        <v>2</v>
      </c>
      <c r="G52" s="144"/>
      <c r="H52" s="142"/>
      <c r="I52" s="142"/>
      <c r="J52" s="142"/>
      <c r="K52" s="142"/>
    </row>
    <row r="53" spans="1:11" ht="31.5" x14ac:dyDescent="0.25">
      <c r="A53" s="141" t="s">
        <v>220</v>
      </c>
      <c r="B53" s="143" t="s">
        <v>221</v>
      </c>
      <c r="C53" s="8" t="s">
        <v>222</v>
      </c>
      <c r="D53" s="9">
        <v>3</v>
      </c>
      <c r="E53" s="9">
        <v>15</v>
      </c>
      <c r="F53" s="9">
        <v>2</v>
      </c>
      <c r="G53" s="143" t="s">
        <v>222</v>
      </c>
      <c r="H53" s="141">
        <v>4</v>
      </c>
      <c r="I53" s="141">
        <v>32</v>
      </c>
      <c r="J53" s="141">
        <v>6</v>
      </c>
      <c r="K53" s="141"/>
    </row>
    <row r="54" spans="1:11" ht="31.5" x14ac:dyDescent="0.25">
      <c r="A54" s="142"/>
      <c r="B54" s="144"/>
      <c r="C54" s="8" t="s">
        <v>223</v>
      </c>
      <c r="D54" s="9">
        <v>3</v>
      </c>
      <c r="E54" s="9">
        <v>14</v>
      </c>
      <c r="F54" s="9">
        <v>1</v>
      </c>
      <c r="G54" s="144"/>
      <c r="H54" s="142"/>
      <c r="I54" s="142"/>
      <c r="J54" s="142"/>
      <c r="K54" s="142"/>
    </row>
    <row r="55" spans="1:11" ht="15.75" x14ac:dyDescent="0.25">
      <c r="A55" s="141" t="s">
        <v>224</v>
      </c>
      <c r="B55" s="143" t="s">
        <v>225</v>
      </c>
      <c r="C55" s="8" t="s">
        <v>226</v>
      </c>
      <c r="D55" s="9">
        <v>3</v>
      </c>
      <c r="E55" s="9">
        <v>27</v>
      </c>
      <c r="F55" s="9">
        <v>2</v>
      </c>
      <c r="G55" s="143" t="s">
        <v>227</v>
      </c>
      <c r="H55" s="141">
        <v>4</v>
      </c>
      <c r="I55" s="141">
        <v>47</v>
      </c>
      <c r="J55" s="141">
        <v>3</v>
      </c>
      <c r="K55" s="141"/>
    </row>
    <row r="56" spans="1:11" ht="31.5" x14ac:dyDescent="0.25">
      <c r="A56" s="142"/>
      <c r="B56" s="144"/>
      <c r="C56" s="8" t="s">
        <v>228</v>
      </c>
      <c r="D56" s="9">
        <v>2</v>
      </c>
      <c r="E56" s="9">
        <v>20</v>
      </c>
      <c r="F56" s="9">
        <v>2</v>
      </c>
      <c r="G56" s="144"/>
      <c r="H56" s="142"/>
      <c r="I56" s="142"/>
      <c r="J56" s="142"/>
      <c r="K56" s="142"/>
    </row>
    <row r="57" spans="1:11" ht="15.75" x14ac:dyDescent="0.25">
      <c r="A57" s="7">
        <v>4</v>
      </c>
      <c r="B57" s="20" t="s">
        <v>229</v>
      </c>
      <c r="C57" s="8"/>
      <c r="D57" s="9"/>
      <c r="E57" s="9"/>
      <c r="F57" s="9"/>
      <c r="G57" s="21"/>
      <c r="H57" s="21"/>
      <c r="I57" s="21"/>
      <c r="J57" s="21"/>
      <c r="K57" s="21"/>
    </row>
    <row r="58" spans="1:11" ht="15.75" x14ac:dyDescent="0.25">
      <c r="A58" s="143" t="s">
        <v>230</v>
      </c>
      <c r="B58" s="143" t="s">
        <v>231</v>
      </c>
      <c r="C58" s="8" t="s">
        <v>232</v>
      </c>
      <c r="D58" s="8">
        <v>2</v>
      </c>
      <c r="E58" s="8">
        <v>21</v>
      </c>
      <c r="F58" s="8">
        <v>2</v>
      </c>
      <c r="G58" s="143" t="s">
        <v>233</v>
      </c>
      <c r="H58" s="143">
        <v>4</v>
      </c>
      <c r="I58" s="143">
        <v>37</v>
      </c>
      <c r="J58" s="143">
        <v>2</v>
      </c>
      <c r="K58" s="143"/>
    </row>
    <row r="59" spans="1:11" ht="31.5" x14ac:dyDescent="0.25">
      <c r="A59" s="144"/>
      <c r="B59" s="144"/>
      <c r="C59" s="8" t="s">
        <v>234</v>
      </c>
      <c r="D59" s="8">
        <v>2</v>
      </c>
      <c r="E59" s="8">
        <v>18</v>
      </c>
      <c r="F59" s="8">
        <v>1</v>
      </c>
      <c r="G59" s="144"/>
      <c r="H59" s="144"/>
      <c r="I59" s="144"/>
      <c r="J59" s="144"/>
      <c r="K59" s="144"/>
    </row>
    <row r="60" spans="1:11" ht="15.75" x14ac:dyDescent="0.25">
      <c r="A60" s="143" t="s">
        <v>235</v>
      </c>
      <c r="B60" s="143" t="s">
        <v>236</v>
      </c>
      <c r="C60" s="8" t="s">
        <v>237</v>
      </c>
      <c r="D60" s="8">
        <v>2</v>
      </c>
      <c r="E60" s="8">
        <v>27</v>
      </c>
      <c r="F60" s="8">
        <v>2</v>
      </c>
      <c r="G60" s="143" t="s">
        <v>238</v>
      </c>
      <c r="H60" s="143">
        <v>3</v>
      </c>
      <c r="I60" s="143">
        <v>47</v>
      </c>
      <c r="J60" s="143">
        <v>3</v>
      </c>
      <c r="K60" s="143"/>
    </row>
    <row r="61" spans="1:11" ht="31.5" x14ac:dyDescent="0.25">
      <c r="A61" s="144"/>
      <c r="B61" s="144"/>
      <c r="C61" s="8" t="s">
        <v>239</v>
      </c>
      <c r="D61" s="8">
        <v>2</v>
      </c>
      <c r="E61" s="8">
        <v>21</v>
      </c>
      <c r="F61" s="8">
        <v>3</v>
      </c>
      <c r="G61" s="144"/>
      <c r="H61" s="144"/>
      <c r="I61" s="144"/>
      <c r="J61" s="144"/>
      <c r="K61" s="144"/>
    </row>
    <row r="62" spans="1:11" ht="15.75" x14ac:dyDescent="0.25">
      <c r="A62" s="143" t="s">
        <v>240</v>
      </c>
      <c r="B62" s="143" t="s">
        <v>241</v>
      </c>
      <c r="C62" s="8" t="s">
        <v>242</v>
      </c>
      <c r="D62" s="8">
        <v>3</v>
      </c>
      <c r="E62" s="8">
        <v>37</v>
      </c>
      <c r="F62" s="8">
        <v>2</v>
      </c>
      <c r="G62" s="143" t="s">
        <v>243</v>
      </c>
      <c r="H62" s="143">
        <v>4</v>
      </c>
      <c r="I62" s="143">
        <v>66</v>
      </c>
      <c r="J62" s="143">
        <v>3</v>
      </c>
      <c r="K62" s="143"/>
    </row>
    <row r="63" spans="1:11" ht="31.5" x14ac:dyDescent="0.25">
      <c r="A63" s="144"/>
      <c r="B63" s="144"/>
      <c r="C63" s="8" t="s">
        <v>244</v>
      </c>
      <c r="D63" s="8">
        <v>2</v>
      </c>
      <c r="E63" s="8">
        <v>27</v>
      </c>
      <c r="F63" s="8">
        <v>3</v>
      </c>
      <c r="G63" s="144"/>
      <c r="H63" s="144"/>
      <c r="I63" s="144"/>
      <c r="J63" s="144"/>
      <c r="K63" s="144"/>
    </row>
    <row r="64" spans="1:11" ht="15.75" x14ac:dyDescent="0.25">
      <c r="A64" s="7">
        <v>5</v>
      </c>
      <c r="B64" s="20" t="s">
        <v>245</v>
      </c>
      <c r="C64" s="8"/>
      <c r="D64" s="9"/>
      <c r="E64" s="9"/>
      <c r="F64" s="9"/>
      <c r="G64" s="21"/>
      <c r="H64" s="21"/>
      <c r="I64" s="21"/>
      <c r="J64" s="21"/>
      <c r="K64" s="21"/>
    </row>
    <row r="65" spans="1:11" ht="31.5" x14ac:dyDescent="0.25">
      <c r="A65" s="141" t="s">
        <v>246</v>
      </c>
      <c r="B65" s="143" t="s">
        <v>247</v>
      </c>
      <c r="C65" s="8" t="s">
        <v>248</v>
      </c>
      <c r="D65" s="8">
        <v>2</v>
      </c>
      <c r="E65" s="8">
        <v>14</v>
      </c>
      <c r="F65" s="8">
        <v>1</v>
      </c>
      <c r="G65" s="143" t="s">
        <v>249</v>
      </c>
      <c r="H65" s="143">
        <v>4</v>
      </c>
      <c r="I65" s="143">
        <v>22</v>
      </c>
      <c r="J65" s="143">
        <v>2</v>
      </c>
      <c r="K65" s="143"/>
    </row>
    <row r="66" spans="1:11" ht="31.5" x14ac:dyDescent="0.25">
      <c r="A66" s="142"/>
      <c r="B66" s="144"/>
      <c r="C66" s="8" t="s">
        <v>250</v>
      </c>
      <c r="D66" s="8">
        <v>2</v>
      </c>
      <c r="E66" s="8">
        <v>10</v>
      </c>
      <c r="F66" s="8">
        <v>2</v>
      </c>
      <c r="G66" s="144"/>
      <c r="H66" s="144"/>
      <c r="I66" s="144"/>
      <c r="J66" s="144"/>
      <c r="K66" s="144"/>
    </row>
    <row r="67" spans="1:11" ht="15.75" x14ac:dyDescent="0.25">
      <c r="A67" s="141" t="s">
        <v>251</v>
      </c>
      <c r="B67" s="143" t="s">
        <v>252</v>
      </c>
      <c r="C67" s="8" t="s">
        <v>253</v>
      </c>
      <c r="D67" s="8">
        <v>2</v>
      </c>
      <c r="E67" s="8">
        <v>13</v>
      </c>
      <c r="F67" s="8">
        <v>1</v>
      </c>
      <c r="G67" s="143" t="s">
        <v>254</v>
      </c>
      <c r="H67" s="143">
        <v>3</v>
      </c>
      <c r="I67" s="143">
        <v>23</v>
      </c>
      <c r="J67" s="143">
        <v>1</v>
      </c>
      <c r="K67" s="143"/>
    </row>
    <row r="68" spans="1:11" ht="15.75" x14ac:dyDescent="0.25">
      <c r="A68" s="142"/>
      <c r="B68" s="144"/>
      <c r="C68" s="8" t="s">
        <v>255</v>
      </c>
      <c r="D68" s="8">
        <v>2</v>
      </c>
      <c r="E68" s="8">
        <v>10</v>
      </c>
      <c r="F68" s="8">
        <v>0</v>
      </c>
      <c r="G68" s="144"/>
      <c r="H68" s="144"/>
      <c r="I68" s="144"/>
      <c r="J68" s="144"/>
      <c r="K68" s="144"/>
    </row>
    <row r="69" spans="1:11" ht="31.5" x14ac:dyDescent="0.25">
      <c r="A69" s="141" t="s">
        <v>256</v>
      </c>
      <c r="B69" s="143" t="s">
        <v>257</v>
      </c>
      <c r="C69" s="8" t="s">
        <v>258</v>
      </c>
      <c r="D69" s="8">
        <v>2</v>
      </c>
      <c r="E69" s="8">
        <v>15</v>
      </c>
      <c r="F69" s="8">
        <v>2</v>
      </c>
      <c r="G69" s="143" t="s">
        <v>259</v>
      </c>
      <c r="H69" s="143">
        <v>3</v>
      </c>
      <c r="I69" s="143">
        <v>26</v>
      </c>
      <c r="J69" s="143">
        <v>3</v>
      </c>
      <c r="K69" s="143"/>
    </row>
    <row r="70" spans="1:11" ht="31.5" x14ac:dyDescent="0.25">
      <c r="A70" s="142"/>
      <c r="B70" s="144"/>
      <c r="C70" s="8" t="s">
        <v>260</v>
      </c>
      <c r="D70" s="8">
        <v>2</v>
      </c>
      <c r="E70" s="8">
        <v>11</v>
      </c>
      <c r="F70" s="8">
        <v>3</v>
      </c>
      <c r="G70" s="144"/>
      <c r="H70" s="144"/>
      <c r="I70" s="144"/>
      <c r="J70" s="144"/>
      <c r="K70" s="144"/>
    </row>
    <row r="71" spans="1:11" ht="31.5" x14ac:dyDescent="0.25">
      <c r="A71" s="141" t="s">
        <v>261</v>
      </c>
      <c r="B71" s="143" t="s">
        <v>262</v>
      </c>
      <c r="C71" s="8" t="s">
        <v>263</v>
      </c>
      <c r="D71" s="8">
        <v>2</v>
      </c>
      <c r="E71" s="8">
        <v>12</v>
      </c>
      <c r="F71" s="8">
        <v>1</v>
      </c>
      <c r="G71" s="143" t="s">
        <v>264</v>
      </c>
      <c r="H71" s="143">
        <v>3</v>
      </c>
      <c r="I71" s="143">
        <v>21</v>
      </c>
      <c r="J71" s="143">
        <v>3</v>
      </c>
      <c r="K71" s="143"/>
    </row>
    <row r="72" spans="1:11" ht="31.5" x14ac:dyDescent="0.25">
      <c r="A72" s="142"/>
      <c r="B72" s="144"/>
      <c r="C72" s="8" t="s">
        <v>265</v>
      </c>
      <c r="D72" s="8">
        <v>2</v>
      </c>
      <c r="E72" s="8">
        <v>9</v>
      </c>
      <c r="F72" s="8">
        <v>2</v>
      </c>
      <c r="G72" s="144"/>
      <c r="H72" s="144"/>
      <c r="I72" s="144"/>
      <c r="J72" s="144"/>
      <c r="K72" s="144"/>
    </row>
    <row r="73" spans="1:11" ht="15.75" x14ac:dyDescent="0.25">
      <c r="A73" s="7">
        <v>6</v>
      </c>
      <c r="B73" s="20" t="s">
        <v>266</v>
      </c>
      <c r="C73" s="8"/>
      <c r="D73" s="9"/>
      <c r="E73" s="9"/>
      <c r="F73" s="9"/>
      <c r="G73" s="21"/>
      <c r="H73" s="21"/>
      <c r="I73" s="21"/>
      <c r="J73" s="21"/>
      <c r="K73" s="21"/>
    </row>
    <row r="74" spans="1:11" ht="15.75" x14ac:dyDescent="0.25">
      <c r="A74" s="143" t="s">
        <v>267</v>
      </c>
      <c r="B74" s="143" t="s">
        <v>268</v>
      </c>
      <c r="C74" s="8" t="s">
        <v>269</v>
      </c>
      <c r="D74" s="8">
        <v>3</v>
      </c>
      <c r="E74" s="8">
        <v>19</v>
      </c>
      <c r="F74" s="8">
        <v>2</v>
      </c>
      <c r="G74" s="143" t="s">
        <v>269</v>
      </c>
      <c r="H74" s="143">
        <v>3</v>
      </c>
      <c r="I74" s="143">
        <v>29</v>
      </c>
      <c r="J74" s="143">
        <v>2</v>
      </c>
      <c r="K74" s="143" t="s">
        <v>270</v>
      </c>
    </row>
    <row r="75" spans="1:11" ht="15.75" x14ac:dyDescent="0.25">
      <c r="A75" s="144"/>
      <c r="B75" s="144"/>
      <c r="C75" s="8" t="s">
        <v>217</v>
      </c>
      <c r="D75" s="8">
        <v>1</v>
      </c>
      <c r="E75" s="8">
        <v>10</v>
      </c>
      <c r="F75" s="8">
        <v>2</v>
      </c>
      <c r="G75" s="144"/>
      <c r="H75" s="144"/>
      <c r="I75" s="144"/>
      <c r="J75" s="144"/>
      <c r="K75" s="153"/>
    </row>
    <row r="76" spans="1:11" ht="31.5" x14ac:dyDescent="0.25">
      <c r="A76" s="143" t="s">
        <v>271</v>
      </c>
      <c r="B76" s="143" t="s">
        <v>272</v>
      </c>
      <c r="C76" s="8" t="s">
        <v>219</v>
      </c>
      <c r="D76" s="8">
        <v>3</v>
      </c>
      <c r="E76" s="8">
        <v>24</v>
      </c>
      <c r="F76" s="8">
        <v>2</v>
      </c>
      <c r="G76" s="143" t="s">
        <v>219</v>
      </c>
      <c r="H76" s="143">
        <v>3</v>
      </c>
      <c r="I76" s="143">
        <v>37</v>
      </c>
      <c r="J76" s="143">
        <v>2</v>
      </c>
      <c r="K76" s="153"/>
    </row>
    <row r="77" spans="1:11" ht="15.75" x14ac:dyDescent="0.25">
      <c r="A77" s="144"/>
      <c r="B77" s="144"/>
      <c r="C77" s="8" t="s">
        <v>273</v>
      </c>
      <c r="D77" s="8">
        <v>2</v>
      </c>
      <c r="E77" s="8">
        <v>13</v>
      </c>
      <c r="F77" s="8">
        <v>2</v>
      </c>
      <c r="G77" s="144"/>
      <c r="H77" s="144"/>
      <c r="I77" s="144"/>
      <c r="J77" s="144"/>
      <c r="K77" s="144"/>
    </row>
    <row r="78" spans="1:11" ht="17.25" customHeight="1" x14ac:dyDescent="0.25">
      <c r="A78" s="7">
        <v>7</v>
      </c>
      <c r="B78" s="20" t="s">
        <v>274</v>
      </c>
      <c r="C78" s="8"/>
      <c r="D78" s="9"/>
      <c r="E78" s="9"/>
      <c r="F78" s="9"/>
      <c r="G78" s="21"/>
      <c r="H78" s="21"/>
      <c r="I78" s="21"/>
      <c r="J78" s="21"/>
      <c r="K78" s="21"/>
    </row>
    <row r="79" spans="1:11" ht="82.5" customHeight="1" x14ac:dyDescent="0.25">
      <c r="A79" s="152" t="s">
        <v>275</v>
      </c>
      <c r="B79" s="141" t="s">
        <v>276</v>
      </c>
      <c r="C79" s="8" t="s">
        <v>277</v>
      </c>
      <c r="D79" s="9">
        <v>3</v>
      </c>
      <c r="E79" s="9">
        <v>21</v>
      </c>
      <c r="F79" s="9">
        <v>1</v>
      </c>
      <c r="G79" s="143" t="s">
        <v>278</v>
      </c>
      <c r="H79" s="141">
        <v>3</v>
      </c>
      <c r="I79" s="141">
        <v>43</v>
      </c>
      <c r="J79" s="141">
        <v>4</v>
      </c>
      <c r="K79" s="143"/>
    </row>
    <row r="80" spans="1:11" ht="52.5" customHeight="1" x14ac:dyDescent="0.25">
      <c r="A80" s="152"/>
      <c r="B80" s="145"/>
      <c r="C80" s="8" t="s">
        <v>279</v>
      </c>
      <c r="D80" s="9">
        <v>2</v>
      </c>
      <c r="E80" s="9">
        <v>22</v>
      </c>
      <c r="F80" s="9">
        <v>2</v>
      </c>
      <c r="G80" s="144"/>
      <c r="H80" s="142"/>
      <c r="I80" s="142"/>
      <c r="J80" s="142"/>
      <c r="K80" s="144"/>
    </row>
    <row r="81" spans="1:11" ht="31.5" x14ac:dyDescent="0.25">
      <c r="A81" s="152" t="s">
        <v>280</v>
      </c>
      <c r="B81" s="145"/>
      <c r="C81" s="8" t="s">
        <v>281</v>
      </c>
      <c r="D81" s="9">
        <v>2</v>
      </c>
      <c r="E81" s="9">
        <v>11</v>
      </c>
      <c r="F81" s="9">
        <v>0</v>
      </c>
      <c r="G81" s="143" t="s">
        <v>282</v>
      </c>
      <c r="H81" s="141">
        <v>4</v>
      </c>
      <c r="I81" s="141">
        <v>28</v>
      </c>
      <c r="J81" s="141">
        <v>1</v>
      </c>
      <c r="K81" s="143"/>
    </row>
    <row r="82" spans="1:11" ht="40.5" customHeight="1" x14ac:dyDescent="0.25">
      <c r="A82" s="152"/>
      <c r="B82" s="142"/>
      <c r="C82" s="8" t="s">
        <v>283</v>
      </c>
      <c r="D82" s="9">
        <v>3</v>
      </c>
      <c r="E82" s="9">
        <v>17</v>
      </c>
      <c r="F82" s="9">
        <v>1</v>
      </c>
      <c r="G82" s="144"/>
      <c r="H82" s="142"/>
      <c r="I82" s="142"/>
      <c r="J82" s="142"/>
      <c r="K82" s="144"/>
    </row>
    <row r="83" spans="1:11" ht="52.5" customHeight="1" x14ac:dyDescent="0.25">
      <c r="A83" s="152" t="s">
        <v>284</v>
      </c>
      <c r="B83" s="141" t="s">
        <v>285</v>
      </c>
      <c r="C83" s="8" t="s">
        <v>286</v>
      </c>
      <c r="D83" s="9">
        <v>2</v>
      </c>
      <c r="E83" s="9">
        <v>23</v>
      </c>
      <c r="F83" s="9">
        <v>1</v>
      </c>
      <c r="G83" s="143" t="s">
        <v>286</v>
      </c>
      <c r="H83" s="141">
        <v>3</v>
      </c>
      <c r="I83" s="141">
        <v>34</v>
      </c>
      <c r="J83" s="141">
        <v>1</v>
      </c>
      <c r="K83" s="143"/>
    </row>
    <row r="84" spans="1:11" ht="50.25" customHeight="1" x14ac:dyDescent="0.25">
      <c r="A84" s="152"/>
      <c r="B84" s="142"/>
      <c r="C84" s="8" t="s">
        <v>287</v>
      </c>
      <c r="D84" s="9">
        <v>2</v>
      </c>
      <c r="E84" s="9">
        <v>11</v>
      </c>
      <c r="F84" s="9">
        <v>0</v>
      </c>
      <c r="G84" s="144"/>
      <c r="H84" s="142"/>
      <c r="I84" s="142"/>
      <c r="J84" s="142"/>
      <c r="K84" s="144"/>
    </row>
    <row r="85" spans="1:11" ht="15.75" x14ac:dyDescent="0.25">
      <c r="A85" s="26">
        <v>8</v>
      </c>
      <c r="B85" s="20" t="s">
        <v>288</v>
      </c>
      <c r="C85" s="8"/>
      <c r="D85" s="9"/>
      <c r="E85" s="9"/>
      <c r="F85" s="9"/>
      <c r="G85" s="21"/>
      <c r="H85" s="21"/>
      <c r="I85" s="21"/>
      <c r="J85" s="21"/>
      <c r="K85" s="21"/>
    </row>
    <row r="86" spans="1:11" ht="54" customHeight="1" x14ac:dyDescent="0.25">
      <c r="A86" s="141" t="s">
        <v>289</v>
      </c>
      <c r="B86" s="141" t="s">
        <v>290</v>
      </c>
      <c r="C86" s="8" t="s">
        <v>291</v>
      </c>
      <c r="D86" s="8">
        <v>3</v>
      </c>
      <c r="E86" s="9">
        <v>13</v>
      </c>
      <c r="F86" s="8">
        <v>2</v>
      </c>
      <c r="G86" s="143" t="s">
        <v>292</v>
      </c>
      <c r="H86" s="143">
        <v>3</v>
      </c>
      <c r="I86" s="141">
        <v>32</v>
      </c>
      <c r="J86" s="141">
        <v>5</v>
      </c>
      <c r="K86" s="146"/>
    </row>
    <row r="87" spans="1:11" ht="54.75" customHeight="1" x14ac:dyDescent="0.25">
      <c r="A87" s="142"/>
      <c r="B87" s="142"/>
      <c r="C87" s="8" t="s">
        <v>293</v>
      </c>
      <c r="D87" s="9">
        <v>2</v>
      </c>
      <c r="E87" s="9">
        <v>17</v>
      </c>
      <c r="F87" s="9">
        <v>3</v>
      </c>
      <c r="G87" s="144"/>
      <c r="H87" s="144"/>
      <c r="I87" s="142"/>
      <c r="J87" s="142"/>
      <c r="K87" s="147"/>
    </row>
    <row r="88" spans="1:11" ht="56.25" customHeight="1" x14ac:dyDescent="0.25">
      <c r="A88" s="141" t="s">
        <v>294</v>
      </c>
      <c r="B88" s="141" t="s">
        <v>295</v>
      </c>
      <c r="C88" s="8" t="s">
        <v>296</v>
      </c>
      <c r="D88" s="27">
        <v>3</v>
      </c>
      <c r="E88" s="28">
        <v>11</v>
      </c>
      <c r="F88" s="27">
        <v>2</v>
      </c>
      <c r="G88" s="148" t="s">
        <v>297</v>
      </c>
      <c r="H88" s="148">
        <v>3</v>
      </c>
      <c r="I88" s="150">
        <v>25</v>
      </c>
      <c r="J88" s="150">
        <v>2</v>
      </c>
      <c r="K88" s="146"/>
    </row>
    <row r="89" spans="1:11" ht="31.5" x14ac:dyDescent="0.25">
      <c r="A89" s="142"/>
      <c r="B89" s="142"/>
      <c r="C89" s="8" t="s">
        <v>298</v>
      </c>
      <c r="D89" s="28">
        <v>2</v>
      </c>
      <c r="E89" s="9">
        <v>10</v>
      </c>
      <c r="F89" s="9">
        <v>1</v>
      </c>
      <c r="G89" s="149"/>
      <c r="H89" s="149"/>
      <c r="I89" s="151"/>
      <c r="J89" s="151"/>
      <c r="K89" s="147"/>
    </row>
    <row r="90" spans="1:11" ht="39.75" customHeight="1" x14ac:dyDescent="0.25">
      <c r="A90" s="141" t="s">
        <v>299</v>
      </c>
      <c r="B90" s="141" t="s">
        <v>300</v>
      </c>
      <c r="C90" s="8" t="s">
        <v>301</v>
      </c>
      <c r="D90" s="9">
        <v>2</v>
      </c>
      <c r="E90" s="9">
        <v>18</v>
      </c>
      <c r="F90" s="9">
        <v>2</v>
      </c>
      <c r="G90" s="143" t="s">
        <v>302</v>
      </c>
      <c r="H90" s="143">
        <v>3</v>
      </c>
      <c r="I90" s="141">
        <v>39</v>
      </c>
      <c r="J90" s="141">
        <v>3</v>
      </c>
      <c r="K90" s="146"/>
    </row>
    <row r="91" spans="1:11" ht="54" customHeight="1" x14ac:dyDescent="0.25">
      <c r="A91" s="142"/>
      <c r="B91" s="142"/>
      <c r="C91" s="8" t="s">
        <v>302</v>
      </c>
      <c r="D91" s="9">
        <v>3</v>
      </c>
      <c r="E91" s="9">
        <v>23</v>
      </c>
      <c r="F91" s="9">
        <v>5</v>
      </c>
      <c r="G91" s="144"/>
      <c r="H91" s="144"/>
      <c r="I91" s="142"/>
      <c r="J91" s="142"/>
      <c r="K91" s="147"/>
    </row>
    <row r="92" spans="1:11" ht="51" customHeight="1" x14ac:dyDescent="0.25">
      <c r="A92" s="141" t="s">
        <v>303</v>
      </c>
      <c r="B92" s="141" t="s">
        <v>304</v>
      </c>
      <c r="C92" s="8" t="s">
        <v>305</v>
      </c>
      <c r="D92" s="9">
        <v>3</v>
      </c>
      <c r="E92" s="9">
        <v>16</v>
      </c>
      <c r="F92" s="9">
        <v>1</v>
      </c>
      <c r="G92" s="143" t="s">
        <v>306</v>
      </c>
      <c r="H92" s="143">
        <v>3</v>
      </c>
      <c r="I92" s="141">
        <v>35</v>
      </c>
      <c r="J92" s="141">
        <v>3</v>
      </c>
      <c r="K92" s="146"/>
    </row>
    <row r="93" spans="1:11" ht="52.5" customHeight="1" x14ac:dyDescent="0.25">
      <c r="A93" s="142"/>
      <c r="B93" s="142"/>
      <c r="C93" s="8" t="s">
        <v>307</v>
      </c>
      <c r="D93" s="9">
        <v>3</v>
      </c>
      <c r="E93" s="9">
        <v>16</v>
      </c>
      <c r="F93" s="9">
        <v>2</v>
      </c>
      <c r="G93" s="144"/>
      <c r="H93" s="144"/>
      <c r="I93" s="142"/>
      <c r="J93" s="142"/>
      <c r="K93" s="147"/>
    </row>
    <row r="94" spans="1:11" ht="31.5" x14ac:dyDescent="0.25">
      <c r="A94" s="141" t="s">
        <v>308</v>
      </c>
      <c r="B94" s="141" t="s">
        <v>309</v>
      </c>
      <c r="C94" s="8" t="s">
        <v>310</v>
      </c>
      <c r="D94" s="9">
        <v>3</v>
      </c>
      <c r="E94" s="9">
        <v>14</v>
      </c>
      <c r="F94" s="9">
        <v>2</v>
      </c>
      <c r="G94" s="143" t="s">
        <v>311</v>
      </c>
      <c r="H94" s="143">
        <v>3</v>
      </c>
      <c r="I94" s="141">
        <v>31</v>
      </c>
      <c r="J94" s="141">
        <v>3</v>
      </c>
      <c r="K94" s="146"/>
    </row>
    <row r="95" spans="1:11" ht="31.5" x14ac:dyDescent="0.25">
      <c r="A95" s="142"/>
      <c r="B95" s="142"/>
      <c r="C95" s="8" t="s">
        <v>312</v>
      </c>
      <c r="D95" s="9">
        <v>2</v>
      </c>
      <c r="E95" s="9">
        <v>15</v>
      </c>
      <c r="F95" s="9">
        <v>2</v>
      </c>
      <c r="G95" s="144"/>
      <c r="H95" s="144"/>
      <c r="I95" s="142"/>
      <c r="J95" s="142"/>
      <c r="K95" s="147"/>
    </row>
    <row r="96" spans="1:11" ht="31.5" x14ac:dyDescent="0.25">
      <c r="A96" s="141" t="s">
        <v>313</v>
      </c>
      <c r="B96" s="141" t="s">
        <v>314</v>
      </c>
      <c r="C96" s="8" t="s">
        <v>315</v>
      </c>
      <c r="D96" s="29">
        <v>3</v>
      </c>
      <c r="E96" s="30">
        <v>17</v>
      </c>
      <c r="F96" s="29">
        <v>4</v>
      </c>
      <c r="G96" s="143" t="s">
        <v>316</v>
      </c>
      <c r="H96" s="143">
        <v>3</v>
      </c>
      <c r="I96" s="141">
        <v>34</v>
      </c>
      <c r="J96" s="141">
        <v>5</v>
      </c>
      <c r="K96" s="146"/>
    </row>
    <row r="97" spans="1:11" ht="49.5" customHeight="1" x14ac:dyDescent="0.25">
      <c r="A97" s="142"/>
      <c r="B97" s="142"/>
      <c r="C97" s="8" t="s">
        <v>317</v>
      </c>
      <c r="D97" s="9">
        <v>3</v>
      </c>
      <c r="E97" s="9">
        <v>14</v>
      </c>
      <c r="F97" s="9">
        <v>1</v>
      </c>
      <c r="G97" s="144"/>
      <c r="H97" s="144"/>
      <c r="I97" s="142"/>
      <c r="J97" s="142"/>
      <c r="K97" s="147"/>
    </row>
    <row r="98" spans="1:11" ht="31.5" x14ac:dyDescent="0.25">
      <c r="A98" s="141" t="s">
        <v>318</v>
      </c>
      <c r="B98" s="141" t="s">
        <v>319</v>
      </c>
      <c r="C98" s="8" t="s">
        <v>320</v>
      </c>
      <c r="D98" s="29">
        <v>3</v>
      </c>
      <c r="E98" s="30">
        <v>15</v>
      </c>
      <c r="F98" s="29">
        <v>1</v>
      </c>
      <c r="G98" s="143" t="s">
        <v>321</v>
      </c>
      <c r="H98" s="143">
        <v>3</v>
      </c>
      <c r="I98" s="141">
        <v>29</v>
      </c>
      <c r="J98" s="141">
        <v>3</v>
      </c>
      <c r="K98" s="146"/>
    </row>
    <row r="99" spans="1:11" ht="43.5" customHeight="1" x14ac:dyDescent="0.25">
      <c r="A99" s="142"/>
      <c r="B99" s="142"/>
      <c r="C99" s="8" t="s">
        <v>322</v>
      </c>
      <c r="D99" s="9">
        <v>3</v>
      </c>
      <c r="E99" s="9">
        <v>17</v>
      </c>
      <c r="F99" s="9">
        <v>4</v>
      </c>
      <c r="G99" s="144"/>
      <c r="H99" s="144"/>
      <c r="I99" s="142"/>
      <c r="J99" s="142"/>
      <c r="K99" s="147"/>
    </row>
    <row r="100" spans="1:11" ht="15.75" x14ac:dyDescent="0.25">
      <c r="A100" s="11">
        <v>9</v>
      </c>
      <c r="B100" s="11" t="s">
        <v>323</v>
      </c>
      <c r="C100" s="8"/>
      <c r="D100" s="9"/>
      <c r="E100" s="9"/>
      <c r="F100" s="9"/>
      <c r="G100" s="31"/>
      <c r="H100" s="31"/>
      <c r="I100" s="32"/>
      <c r="J100" s="32"/>
      <c r="K100" s="33"/>
    </row>
    <row r="101" spans="1:11" ht="41.25" customHeight="1" x14ac:dyDescent="0.25">
      <c r="A101" s="141" t="s">
        <v>324</v>
      </c>
      <c r="B101" s="141" t="s">
        <v>325</v>
      </c>
      <c r="C101" s="8" t="s">
        <v>326</v>
      </c>
      <c r="D101" s="29">
        <v>2</v>
      </c>
      <c r="E101" s="30">
        <v>12</v>
      </c>
      <c r="F101" s="29">
        <v>1</v>
      </c>
      <c r="G101" s="143" t="s">
        <v>327</v>
      </c>
      <c r="H101" s="143">
        <v>3</v>
      </c>
      <c r="I101" s="141">
        <v>23</v>
      </c>
      <c r="J101" s="141">
        <v>1</v>
      </c>
      <c r="K101" s="139"/>
    </row>
    <row r="102" spans="1:11" ht="43.5" customHeight="1" x14ac:dyDescent="0.25">
      <c r="A102" s="142"/>
      <c r="B102" s="142"/>
      <c r="C102" s="8" t="s">
        <v>328</v>
      </c>
      <c r="D102" s="9">
        <v>2</v>
      </c>
      <c r="E102" s="9">
        <v>6</v>
      </c>
      <c r="F102" s="9">
        <v>1</v>
      </c>
      <c r="G102" s="144"/>
      <c r="H102" s="144"/>
      <c r="I102" s="142"/>
      <c r="J102" s="142"/>
      <c r="K102" s="140"/>
    </row>
    <row r="103" spans="1:11" ht="37.5" customHeight="1" x14ac:dyDescent="0.25">
      <c r="A103" s="141" t="s">
        <v>329</v>
      </c>
      <c r="B103" s="141" t="s">
        <v>330</v>
      </c>
      <c r="C103" s="8" t="s">
        <v>331</v>
      </c>
      <c r="D103" s="29">
        <v>2</v>
      </c>
      <c r="E103" s="30">
        <v>15</v>
      </c>
      <c r="F103" s="29">
        <v>2</v>
      </c>
      <c r="G103" s="143" t="s">
        <v>332</v>
      </c>
      <c r="H103" s="143">
        <v>3</v>
      </c>
      <c r="I103" s="141">
        <v>31</v>
      </c>
      <c r="J103" s="141">
        <v>2</v>
      </c>
      <c r="K103" s="139"/>
    </row>
    <row r="104" spans="1:11" ht="36" customHeight="1" x14ac:dyDescent="0.25">
      <c r="A104" s="142"/>
      <c r="B104" s="142"/>
      <c r="C104" s="8" t="s">
        <v>333</v>
      </c>
      <c r="D104" s="9">
        <v>2</v>
      </c>
      <c r="E104" s="9">
        <v>15</v>
      </c>
      <c r="F104" s="9">
        <v>1</v>
      </c>
      <c r="G104" s="144"/>
      <c r="H104" s="144"/>
      <c r="I104" s="142"/>
      <c r="J104" s="142"/>
      <c r="K104" s="140"/>
    </row>
    <row r="105" spans="1:11" ht="38.25" customHeight="1" x14ac:dyDescent="0.25">
      <c r="A105" s="141" t="s">
        <v>334</v>
      </c>
      <c r="B105" s="141" t="s">
        <v>335</v>
      </c>
      <c r="C105" s="8" t="s">
        <v>336</v>
      </c>
      <c r="D105" s="29">
        <v>2</v>
      </c>
      <c r="E105" s="30">
        <v>17</v>
      </c>
      <c r="F105" s="29">
        <v>1</v>
      </c>
      <c r="G105" s="143" t="s">
        <v>337</v>
      </c>
      <c r="H105" s="143">
        <v>3</v>
      </c>
      <c r="I105" s="141">
        <v>32</v>
      </c>
      <c r="J105" s="141">
        <v>3</v>
      </c>
      <c r="K105" s="139"/>
    </row>
    <row r="106" spans="1:11" ht="39.75" customHeight="1" x14ac:dyDescent="0.25">
      <c r="A106" s="142"/>
      <c r="B106" s="142" t="s">
        <v>338</v>
      </c>
      <c r="C106" s="8" t="s">
        <v>339</v>
      </c>
      <c r="D106" s="9">
        <v>2</v>
      </c>
      <c r="E106" s="9">
        <v>17</v>
      </c>
      <c r="F106" s="9">
        <v>2</v>
      </c>
      <c r="G106" s="144"/>
      <c r="H106" s="144"/>
      <c r="I106" s="142"/>
      <c r="J106" s="142"/>
      <c r="K106" s="140"/>
    </row>
    <row r="107" spans="1:11" ht="51.75" customHeight="1" x14ac:dyDescent="0.25">
      <c r="A107" s="141" t="s">
        <v>340</v>
      </c>
      <c r="B107" s="141" t="s">
        <v>325</v>
      </c>
      <c r="C107" s="8" t="s">
        <v>341</v>
      </c>
      <c r="D107" s="29">
        <v>2</v>
      </c>
      <c r="E107" s="30">
        <v>28</v>
      </c>
      <c r="F107" s="29">
        <v>2</v>
      </c>
      <c r="G107" s="143" t="s">
        <v>342</v>
      </c>
      <c r="H107" s="143">
        <v>2</v>
      </c>
      <c r="I107" s="141">
        <v>44</v>
      </c>
      <c r="J107" s="141">
        <v>3</v>
      </c>
      <c r="K107" s="139"/>
    </row>
    <row r="108" spans="1:11" ht="34.5" customHeight="1" x14ac:dyDescent="0.25">
      <c r="A108" s="142"/>
      <c r="B108" s="145"/>
      <c r="C108" s="8" t="s">
        <v>343</v>
      </c>
      <c r="D108" s="9">
        <v>1</v>
      </c>
      <c r="E108" s="9">
        <v>19</v>
      </c>
      <c r="F108" s="9">
        <v>2</v>
      </c>
      <c r="G108" s="144"/>
      <c r="H108" s="144"/>
      <c r="I108" s="142"/>
      <c r="J108" s="142"/>
      <c r="K108" s="140"/>
    </row>
    <row r="109" spans="1:11" ht="35.25" customHeight="1" x14ac:dyDescent="0.25">
      <c r="A109" s="141" t="s">
        <v>344</v>
      </c>
      <c r="B109" s="145"/>
      <c r="C109" s="8" t="s">
        <v>345</v>
      </c>
      <c r="D109" s="29">
        <v>2</v>
      </c>
      <c r="E109" s="30">
        <v>10</v>
      </c>
      <c r="F109" s="29">
        <v>2</v>
      </c>
      <c r="G109" s="143" t="s">
        <v>346</v>
      </c>
      <c r="H109" s="143">
        <v>2</v>
      </c>
      <c r="I109" s="141">
        <v>18</v>
      </c>
      <c r="J109" s="141">
        <v>2</v>
      </c>
      <c r="K109" s="139"/>
    </row>
    <row r="110" spans="1:11" ht="33" customHeight="1" x14ac:dyDescent="0.25">
      <c r="A110" s="142"/>
      <c r="B110" s="142"/>
      <c r="C110" s="8" t="s">
        <v>347</v>
      </c>
      <c r="D110" s="9">
        <v>2</v>
      </c>
      <c r="E110" s="9">
        <v>10</v>
      </c>
      <c r="F110" s="9">
        <v>1</v>
      </c>
      <c r="G110" s="144"/>
      <c r="H110" s="144"/>
      <c r="I110" s="142"/>
      <c r="J110" s="142"/>
      <c r="K110" s="140"/>
    </row>
    <row r="111" spans="1:11" ht="41.25" customHeight="1" x14ac:dyDescent="0.25">
      <c r="A111" s="141" t="s">
        <v>348</v>
      </c>
      <c r="B111" s="141" t="s">
        <v>349</v>
      </c>
      <c r="C111" s="8" t="s">
        <v>350</v>
      </c>
      <c r="D111" s="29">
        <v>2</v>
      </c>
      <c r="E111" s="30">
        <v>17</v>
      </c>
      <c r="F111" s="29">
        <v>1</v>
      </c>
      <c r="G111" s="143" t="s">
        <v>351</v>
      </c>
      <c r="H111" s="143">
        <v>3</v>
      </c>
      <c r="I111" s="141">
        <v>24</v>
      </c>
      <c r="J111" s="141">
        <v>2</v>
      </c>
      <c r="K111" s="139"/>
    </row>
    <row r="112" spans="1:11" ht="40.5" customHeight="1" x14ac:dyDescent="0.25">
      <c r="A112" s="142"/>
      <c r="B112" s="142"/>
      <c r="C112" s="8" t="s">
        <v>191</v>
      </c>
      <c r="D112" s="9">
        <v>2</v>
      </c>
      <c r="E112" s="9">
        <v>12</v>
      </c>
      <c r="F112" s="9">
        <v>2</v>
      </c>
      <c r="G112" s="144"/>
      <c r="H112" s="144"/>
      <c r="I112" s="142"/>
      <c r="J112" s="142"/>
      <c r="K112" s="140"/>
    </row>
    <row r="113" spans="1:11" ht="48.75" customHeight="1" x14ac:dyDescent="0.25">
      <c r="A113" s="141" t="s">
        <v>352</v>
      </c>
      <c r="B113" s="141" t="s">
        <v>353</v>
      </c>
      <c r="C113" s="8" t="s">
        <v>354</v>
      </c>
      <c r="D113" s="29">
        <v>2</v>
      </c>
      <c r="E113" s="30">
        <v>16</v>
      </c>
      <c r="F113" s="29">
        <v>2</v>
      </c>
      <c r="G113" s="143" t="s">
        <v>355</v>
      </c>
      <c r="H113" s="143">
        <v>2</v>
      </c>
      <c r="I113" s="141">
        <v>24</v>
      </c>
      <c r="J113" s="141">
        <v>3</v>
      </c>
      <c r="K113" s="139"/>
    </row>
    <row r="114" spans="1:11" ht="39.75" customHeight="1" x14ac:dyDescent="0.25">
      <c r="A114" s="142"/>
      <c r="B114" s="142" t="s">
        <v>338</v>
      </c>
      <c r="C114" s="8" t="s">
        <v>356</v>
      </c>
      <c r="D114" s="9">
        <v>2</v>
      </c>
      <c r="E114" s="9">
        <v>11</v>
      </c>
      <c r="F114" s="9">
        <v>2</v>
      </c>
      <c r="G114" s="144"/>
      <c r="H114" s="144"/>
      <c r="I114" s="142"/>
      <c r="J114" s="142"/>
      <c r="K114" s="140"/>
    </row>
    <row r="115" spans="1:11" ht="39.75" customHeight="1" x14ac:dyDescent="0.25">
      <c r="A115" s="141" t="s">
        <v>357</v>
      </c>
      <c r="B115" s="141" t="s">
        <v>358</v>
      </c>
      <c r="C115" s="8" t="s">
        <v>359</v>
      </c>
      <c r="D115" s="29">
        <v>1</v>
      </c>
      <c r="E115" s="30">
        <v>16</v>
      </c>
      <c r="F115" s="29">
        <v>2</v>
      </c>
      <c r="G115" s="143" t="s">
        <v>360</v>
      </c>
      <c r="H115" s="143">
        <v>3</v>
      </c>
      <c r="I115" s="141">
        <v>24</v>
      </c>
      <c r="J115" s="141">
        <v>3</v>
      </c>
      <c r="K115" s="139"/>
    </row>
    <row r="116" spans="1:11" ht="34.5" customHeight="1" x14ac:dyDescent="0.25">
      <c r="A116" s="142"/>
      <c r="B116" s="142" t="s">
        <v>338</v>
      </c>
      <c r="C116" s="8" t="s">
        <v>239</v>
      </c>
      <c r="D116" s="9">
        <v>2</v>
      </c>
      <c r="E116" s="9">
        <v>11</v>
      </c>
      <c r="F116" s="9">
        <v>2</v>
      </c>
      <c r="G116" s="144"/>
      <c r="H116" s="144"/>
      <c r="I116" s="142"/>
      <c r="J116" s="142"/>
      <c r="K116" s="140"/>
    </row>
    <row r="117" spans="1:11" ht="21.75" customHeight="1" x14ac:dyDescent="0.25">
      <c r="A117" s="7">
        <v>10</v>
      </c>
      <c r="B117" s="6" t="s">
        <v>361</v>
      </c>
      <c r="C117" s="8"/>
      <c r="D117" s="5"/>
      <c r="E117" s="5"/>
      <c r="F117" s="5"/>
      <c r="G117" s="5"/>
      <c r="H117" s="5"/>
      <c r="I117" s="5"/>
      <c r="J117" s="5"/>
      <c r="K117" s="7"/>
    </row>
    <row r="118" spans="1:11" ht="39.75" customHeight="1" x14ac:dyDescent="0.25">
      <c r="A118" s="141" t="s">
        <v>362</v>
      </c>
      <c r="B118" s="141" t="s">
        <v>363</v>
      </c>
      <c r="C118" s="8" t="s">
        <v>364</v>
      </c>
      <c r="D118" s="29">
        <v>2</v>
      </c>
      <c r="E118" s="30">
        <v>24</v>
      </c>
      <c r="F118" s="29">
        <v>1</v>
      </c>
      <c r="G118" s="143" t="s">
        <v>365</v>
      </c>
      <c r="H118" s="143">
        <v>3</v>
      </c>
      <c r="I118" s="141">
        <v>40</v>
      </c>
      <c r="J118" s="141">
        <v>1</v>
      </c>
      <c r="K118" s="139"/>
    </row>
    <row r="119" spans="1:11" ht="45" customHeight="1" x14ac:dyDescent="0.25">
      <c r="A119" s="142"/>
      <c r="B119" s="142"/>
      <c r="C119" s="8" t="s">
        <v>366</v>
      </c>
      <c r="D119" s="9">
        <v>2</v>
      </c>
      <c r="E119" s="9">
        <v>16</v>
      </c>
      <c r="F119" s="9">
        <v>0</v>
      </c>
      <c r="G119" s="144"/>
      <c r="H119" s="144"/>
      <c r="I119" s="142"/>
      <c r="J119" s="142"/>
      <c r="K119" s="140"/>
    </row>
    <row r="120" spans="1:11" ht="34.5" customHeight="1" x14ac:dyDescent="0.25">
      <c r="A120" s="9" t="s">
        <v>367</v>
      </c>
      <c r="B120" s="34" t="s">
        <v>368</v>
      </c>
      <c r="C120" s="8" t="s">
        <v>369</v>
      </c>
      <c r="D120" s="9">
        <v>2</v>
      </c>
      <c r="E120" s="9">
        <v>18</v>
      </c>
      <c r="F120" s="9">
        <v>0</v>
      </c>
      <c r="G120" s="9" t="s">
        <v>370</v>
      </c>
      <c r="H120" s="9">
        <v>2</v>
      </c>
      <c r="I120" s="9">
        <v>19</v>
      </c>
      <c r="J120" s="9">
        <v>1</v>
      </c>
      <c r="K120" s="35"/>
    </row>
    <row r="121" spans="1:11" ht="41.25" customHeight="1" x14ac:dyDescent="0.25">
      <c r="A121" s="141" t="s">
        <v>371</v>
      </c>
      <c r="B121" s="141" t="s">
        <v>372</v>
      </c>
      <c r="C121" s="8" t="s">
        <v>373</v>
      </c>
      <c r="D121" s="29">
        <v>2</v>
      </c>
      <c r="E121" s="30">
        <v>27</v>
      </c>
      <c r="F121" s="29">
        <v>1</v>
      </c>
      <c r="G121" s="143" t="s">
        <v>374</v>
      </c>
      <c r="H121" s="143">
        <v>3</v>
      </c>
      <c r="I121" s="141">
        <v>42</v>
      </c>
      <c r="J121" s="141">
        <v>1</v>
      </c>
      <c r="K121" s="139"/>
    </row>
    <row r="122" spans="1:11" ht="38.25" customHeight="1" x14ac:dyDescent="0.25">
      <c r="A122" s="142"/>
      <c r="B122" s="142"/>
      <c r="C122" s="8" t="s">
        <v>375</v>
      </c>
      <c r="D122" s="9">
        <v>2</v>
      </c>
      <c r="E122" s="9">
        <v>18</v>
      </c>
      <c r="F122" s="9">
        <v>0</v>
      </c>
      <c r="G122" s="144"/>
      <c r="H122" s="144"/>
      <c r="I122" s="142"/>
      <c r="J122" s="142"/>
      <c r="K122" s="140"/>
    </row>
    <row r="123" spans="1:11" ht="15.75" x14ac:dyDescent="0.25">
      <c r="A123" s="7">
        <v>11</v>
      </c>
      <c r="B123" s="36" t="s">
        <v>376</v>
      </c>
      <c r="C123" s="8"/>
      <c r="D123" s="9"/>
      <c r="E123" s="9"/>
      <c r="F123" s="9"/>
      <c r="G123" s="37"/>
      <c r="H123" s="32"/>
      <c r="I123" s="32"/>
      <c r="J123" s="32"/>
      <c r="K123" s="35"/>
    </row>
    <row r="124" spans="1:11" ht="44.25" customHeight="1" x14ac:dyDescent="0.25">
      <c r="A124" s="141" t="s">
        <v>377</v>
      </c>
      <c r="B124" s="143" t="s">
        <v>378</v>
      </c>
      <c r="C124" s="8" t="s">
        <v>379</v>
      </c>
      <c r="D124" s="29">
        <v>2</v>
      </c>
      <c r="E124" s="30">
        <v>20</v>
      </c>
      <c r="F124" s="29">
        <v>2</v>
      </c>
      <c r="G124" s="143" t="s">
        <v>380</v>
      </c>
      <c r="H124" s="143">
        <v>3</v>
      </c>
      <c r="I124" s="141">
        <v>23</v>
      </c>
      <c r="J124" s="141">
        <v>4</v>
      </c>
      <c r="K124" s="139"/>
    </row>
    <row r="125" spans="1:11" ht="37.5" customHeight="1" x14ac:dyDescent="0.25">
      <c r="A125" s="142"/>
      <c r="B125" s="144"/>
      <c r="C125" s="8" t="s">
        <v>381</v>
      </c>
      <c r="D125" s="9">
        <v>1</v>
      </c>
      <c r="E125" s="9">
        <v>3</v>
      </c>
      <c r="F125" s="9">
        <v>2</v>
      </c>
      <c r="G125" s="144"/>
      <c r="H125" s="144"/>
      <c r="I125" s="142"/>
      <c r="J125" s="142"/>
      <c r="K125" s="140"/>
    </row>
    <row r="126" spans="1:11" x14ac:dyDescent="0.25">
      <c r="A126" s="137" t="s">
        <v>103</v>
      </c>
      <c r="B126" s="138"/>
      <c r="C126" s="12"/>
      <c r="D126" s="38">
        <f>SUM(D8:D125)</f>
        <v>231</v>
      </c>
      <c r="E126" s="38">
        <f t="shared" ref="E126:J126" si="0">SUM(E8:E125)</f>
        <v>1974</v>
      </c>
      <c r="F126" s="38">
        <f t="shared" si="0"/>
        <v>186</v>
      </c>
      <c r="G126" s="38"/>
      <c r="H126" s="38">
        <f t="shared" si="0"/>
        <v>176</v>
      </c>
      <c r="I126" s="38">
        <f t="shared" si="0"/>
        <v>1938</v>
      </c>
      <c r="J126" s="38">
        <f t="shared" si="0"/>
        <v>146</v>
      </c>
      <c r="K126" s="39"/>
    </row>
  </sheetData>
  <mergeCells count="378">
    <mergeCell ref="C1:K1"/>
    <mergeCell ref="A2:K2"/>
    <mergeCell ref="J4:K4"/>
    <mergeCell ref="A5:A6"/>
    <mergeCell ref="B5:B6"/>
    <mergeCell ref="C5:F5"/>
    <mergeCell ref="G5:J5"/>
    <mergeCell ref="K5:K6"/>
    <mergeCell ref="B3:J3"/>
    <mergeCell ref="K8:K9"/>
    <mergeCell ref="A10:A11"/>
    <mergeCell ref="B10:B11"/>
    <mergeCell ref="G10:G11"/>
    <mergeCell ref="H10:H11"/>
    <mergeCell ref="I10:I11"/>
    <mergeCell ref="J10:J11"/>
    <mergeCell ref="K10:K11"/>
    <mergeCell ref="A8:A9"/>
    <mergeCell ref="B8:B9"/>
    <mergeCell ref="G8:G9"/>
    <mergeCell ref="H8:H9"/>
    <mergeCell ref="I8:I9"/>
    <mergeCell ref="J8:J9"/>
    <mergeCell ref="K12:K13"/>
    <mergeCell ref="A14:A15"/>
    <mergeCell ref="B14:B15"/>
    <mergeCell ref="G14:G15"/>
    <mergeCell ref="H14:H15"/>
    <mergeCell ref="I14:I15"/>
    <mergeCell ref="J14:J15"/>
    <mergeCell ref="K14:K15"/>
    <mergeCell ref="A12:A13"/>
    <mergeCell ref="B12:B13"/>
    <mergeCell ref="G12:G13"/>
    <mergeCell ref="H12:H13"/>
    <mergeCell ref="I12:I13"/>
    <mergeCell ref="J12:J13"/>
    <mergeCell ref="K16:K17"/>
    <mergeCell ref="A18:A19"/>
    <mergeCell ref="B18:B19"/>
    <mergeCell ref="G18:G19"/>
    <mergeCell ref="H18:H19"/>
    <mergeCell ref="I18:I19"/>
    <mergeCell ref="J18:J19"/>
    <mergeCell ref="K18:K19"/>
    <mergeCell ref="A16:A17"/>
    <mergeCell ref="B16:B17"/>
    <mergeCell ref="G16:G17"/>
    <mergeCell ref="H16:H17"/>
    <mergeCell ref="I16:I17"/>
    <mergeCell ref="J16:J17"/>
    <mergeCell ref="K20:K21"/>
    <mergeCell ref="A22:A23"/>
    <mergeCell ref="B22:B23"/>
    <mergeCell ref="G22:G23"/>
    <mergeCell ref="H22:H23"/>
    <mergeCell ref="I22:I23"/>
    <mergeCell ref="J22:J23"/>
    <mergeCell ref="K22:K23"/>
    <mergeCell ref="A20:A21"/>
    <mergeCell ref="B20:B21"/>
    <mergeCell ref="G20:G21"/>
    <mergeCell ref="H20:H21"/>
    <mergeCell ref="I20:I21"/>
    <mergeCell ref="J20:J21"/>
    <mergeCell ref="K24:K25"/>
    <mergeCell ref="A26:A27"/>
    <mergeCell ref="B26:B27"/>
    <mergeCell ref="G26:G27"/>
    <mergeCell ref="H26:H27"/>
    <mergeCell ref="I26:I27"/>
    <mergeCell ref="J26:J27"/>
    <mergeCell ref="K26:K27"/>
    <mergeCell ref="A24:A25"/>
    <mergeCell ref="B24:B25"/>
    <mergeCell ref="G24:G25"/>
    <mergeCell ref="H24:H25"/>
    <mergeCell ref="I24:I25"/>
    <mergeCell ref="J24:J25"/>
    <mergeCell ref="K28:K29"/>
    <mergeCell ref="A30:A31"/>
    <mergeCell ref="B30:B31"/>
    <mergeCell ref="G30:G31"/>
    <mergeCell ref="H30:H31"/>
    <mergeCell ref="I30:I31"/>
    <mergeCell ref="J30:J31"/>
    <mergeCell ref="K30:K31"/>
    <mergeCell ref="A28:A29"/>
    <mergeCell ref="B28:B29"/>
    <mergeCell ref="G28:G29"/>
    <mergeCell ref="H28:H29"/>
    <mergeCell ref="I28:I29"/>
    <mergeCell ref="J28:J29"/>
    <mergeCell ref="K32:K33"/>
    <mergeCell ref="A34:A35"/>
    <mergeCell ref="B34:B35"/>
    <mergeCell ref="G34:G35"/>
    <mergeCell ref="H34:H35"/>
    <mergeCell ref="I34:I35"/>
    <mergeCell ref="J34:J35"/>
    <mergeCell ref="K34:K35"/>
    <mergeCell ref="A32:A33"/>
    <mergeCell ref="B32:B33"/>
    <mergeCell ref="G32:G33"/>
    <mergeCell ref="H32:H33"/>
    <mergeCell ref="I32:I33"/>
    <mergeCell ref="J32:J33"/>
    <mergeCell ref="K37:K38"/>
    <mergeCell ref="A39:A41"/>
    <mergeCell ref="B39:B41"/>
    <mergeCell ref="G39:G41"/>
    <mergeCell ref="H39:H41"/>
    <mergeCell ref="I39:I41"/>
    <mergeCell ref="J39:J41"/>
    <mergeCell ref="K39:K41"/>
    <mergeCell ref="A37:A38"/>
    <mergeCell ref="B37:B38"/>
    <mergeCell ref="G37:G38"/>
    <mergeCell ref="H37:H38"/>
    <mergeCell ref="I37:I38"/>
    <mergeCell ref="J37:J38"/>
    <mergeCell ref="K42:K43"/>
    <mergeCell ref="A44:A45"/>
    <mergeCell ref="B44:B45"/>
    <mergeCell ref="G44:G45"/>
    <mergeCell ref="H44:H45"/>
    <mergeCell ref="I44:I45"/>
    <mergeCell ref="J44:J45"/>
    <mergeCell ref="K44:K45"/>
    <mergeCell ref="A42:A43"/>
    <mergeCell ref="B42:B43"/>
    <mergeCell ref="G42:G43"/>
    <mergeCell ref="H42:H43"/>
    <mergeCell ref="I42:I43"/>
    <mergeCell ref="J42:J43"/>
    <mergeCell ref="K47:K48"/>
    <mergeCell ref="A49:A50"/>
    <mergeCell ref="B49:B50"/>
    <mergeCell ref="G49:G50"/>
    <mergeCell ref="H49:H50"/>
    <mergeCell ref="I49:I50"/>
    <mergeCell ref="J49:J50"/>
    <mergeCell ref="K49:K50"/>
    <mergeCell ref="A47:A48"/>
    <mergeCell ref="B47:B48"/>
    <mergeCell ref="G47:G48"/>
    <mergeCell ref="H47:H48"/>
    <mergeCell ref="I47:I48"/>
    <mergeCell ref="J47:J48"/>
    <mergeCell ref="K51:K52"/>
    <mergeCell ref="A53:A54"/>
    <mergeCell ref="B53:B54"/>
    <mergeCell ref="G53:G54"/>
    <mergeCell ref="H53:H54"/>
    <mergeCell ref="I53:I54"/>
    <mergeCell ref="J53:J54"/>
    <mergeCell ref="K53:K54"/>
    <mergeCell ref="A51:A52"/>
    <mergeCell ref="B51:B52"/>
    <mergeCell ref="G51:G52"/>
    <mergeCell ref="H51:H52"/>
    <mergeCell ref="I51:I52"/>
    <mergeCell ref="J51:J52"/>
    <mergeCell ref="K55:K56"/>
    <mergeCell ref="A58:A59"/>
    <mergeCell ref="B58:B59"/>
    <mergeCell ref="G58:G59"/>
    <mergeCell ref="H58:H59"/>
    <mergeCell ref="I58:I59"/>
    <mergeCell ref="J58:J59"/>
    <mergeCell ref="K58:K59"/>
    <mergeCell ref="A55:A56"/>
    <mergeCell ref="B55:B56"/>
    <mergeCell ref="G55:G56"/>
    <mergeCell ref="H55:H56"/>
    <mergeCell ref="I55:I56"/>
    <mergeCell ref="J55:J56"/>
    <mergeCell ref="K60:K61"/>
    <mergeCell ref="A62:A63"/>
    <mergeCell ref="B62:B63"/>
    <mergeCell ref="G62:G63"/>
    <mergeCell ref="H62:H63"/>
    <mergeCell ref="I62:I63"/>
    <mergeCell ref="J62:J63"/>
    <mergeCell ref="K62:K63"/>
    <mergeCell ref="A60:A61"/>
    <mergeCell ref="B60:B61"/>
    <mergeCell ref="G60:G61"/>
    <mergeCell ref="H60:H61"/>
    <mergeCell ref="I60:I61"/>
    <mergeCell ref="J60:J61"/>
    <mergeCell ref="K65:K66"/>
    <mergeCell ref="A67:A68"/>
    <mergeCell ref="B67:B68"/>
    <mergeCell ref="G67:G68"/>
    <mergeCell ref="H67:H68"/>
    <mergeCell ref="I67:I68"/>
    <mergeCell ref="J67:J68"/>
    <mergeCell ref="K67:K68"/>
    <mergeCell ref="A65:A66"/>
    <mergeCell ref="B65:B66"/>
    <mergeCell ref="G65:G66"/>
    <mergeCell ref="H65:H66"/>
    <mergeCell ref="I65:I66"/>
    <mergeCell ref="J65:J66"/>
    <mergeCell ref="K69:K70"/>
    <mergeCell ref="A71:A72"/>
    <mergeCell ref="B71:B72"/>
    <mergeCell ref="G71:G72"/>
    <mergeCell ref="H71:H72"/>
    <mergeCell ref="I71:I72"/>
    <mergeCell ref="J71:J72"/>
    <mergeCell ref="K71:K72"/>
    <mergeCell ref="A69:A70"/>
    <mergeCell ref="B69:B70"/>
    <mergeCell ref="G69:G70"/>
    <mergeCell ref="H69:H70"/>
    <mergeCell ref="I69:I70"/>
    <mergeCell ref="J69:J70"/>
    <mergeCell ref="K74:K77"/>
    <mergeCell ref="A76:A77"/>
    <mergeCell ref="B76:B77"/>
    <mergeCell ref="G76:G77"/>
    <mergeCell ref="H76:H77"/>
    <mergeCell ref="I76:I77"/>
    <mergeCell ref="J76:J77"/>
    <mergeCell ref="A74:A75"/>
    <mergeCell ref="B74:B75"/>
    <mergeCell ref="G74:G75"/>
    <mergeCell ref="H74:H75"/>
    <mergeCell ref="I74:I75"/>
    <mergeCell ref="J74:J75"/>
    <mergeCell ref="K79:K80"/>
    <mergeCell ref="A81:A82"/>
    <mergeCell ref="G81:G82"/>
    <mergeCell ref="H81:H82"/>
    <mergeCell ref="I81:I82"/>
    <mergeCell ref="J81:J82"/>
    <mergeCell ref="K81:K82"/>
    <mergeCell ref="A79:A80"/>
    <mergeCell ref="B79:B82"/>
    <mergeCell ref="G79:G80"/>
    <mergeCell ref="H79:H80"/>
    <mergeCell ref="I79:I80"/>
    <mergeCell ref="J79:J80"/>
    <mergeCell ref="K83:K84"/>
    <mergeCell ref="A86:A87"/>
    <mergeCell ref="B86:B87"/>
    <mergeCell ref="G86:G87"/>
    <mergeCell ref="H86:H87"/>
    <mergeCell ref="I86:I87"/>
    <mergeCell ref="J86:J87"/>
    <mergeCell ref="K86:K87"/>
    <mergeCell ref="A83:A84"/>
    <mergeCell ref="B83:B84"/>
    <mergeCell ref="G83:G84"/>
    <mergeCell ref="H83:H84"/>
    <mergeCell ref="I83:I84"/>
    <mergeCell ref="J83:J84"/>
    <mergeCell ref="K88:K89"/>
    <mergeCell ref="A90:A91"/>
    <mergeCell ref="B90:B91"/>
    <mergeCell ref="G90:G91"/>
    <mergeCell ref="H90:H91"/>
    <mergeCell ref="I90:I91"/>
    <mergeCell ref="J90:J91"/>
    <mergeCell ref="K90:K91"/>
    <mergeCell ref="A88:A89"/>
    <mergeCell ref="B88:B89"/>
    <mergeCell ref="G88:G89"/>
    <mergeCell ref="H88:H89"/>
    <mergeCell ref="I88:I89"/>
    <mergeCell ref="J88:J89"/>
    <mergeCell ref="K92:K93"/>
    <mergeCell ref="A94:A95"/>
    <mergeCell ref="B94:B95"/>
    <mergeCell ref="G94:G95"/>
    <mergeCell ref="H94:H95"/>
    <mergeCell ref="I94:I95"/>
    <mergeCell ref="J94:J95"/>
    <mergeCell ref="K94:K95"/>
    <mergeCell ref="A92:A93"/>
    <mergeCell ref="B92:B93"/>
    <mergeCell ref="G92:G93"/>
    <mergeCell ref="H92:H93"/>
    <mergeCell ref="I92:I93"/>
    <mergeCell ref="J92:J93"/>
    <mergeCell ref="K96:K97"/>
    <mergeCell ref="A98:A99"/>
    <mergeCell ref="B98:B99"/>
    <mergeCell ref="G98:G99"/>
    <mergeCell ref="H98:H99"/>
    <mergeCell ref="I98:I99"/>
    <mergeCell ref="J98:J99"/>
    <mergeCell ref="K98:K99"/>
    <mergeCell ref="A96:A97"/>
    <mergeCell ref="B96:B97"/>
    <mergeCell ref="G96:G97"/>
    <mergeCell ref="H96:H97"/>
    <mergeCell ref="I96:I97"/>
    <mergeCell ref="J96:J97"/>
    <mergeCell ref="K101:K102"/>
    <mergeCell ref="A103:A104"/>
    <mergeCell ref="B103:B104"/>
    <mergeCell ref="G103:G104"/>
    <mergeCell ref="H103:H104"/>
    <mergeCell ref="I103:I104"/>
    <mergeCell ref="J103:J104"/>
    <mergeCell ref="K103:K104"/>
    <mergeCell ref="A101:A102"/>
    <mergeCell ref="B101:B102"/>
    <mergeCell ref="G101:G102"/>
    <mergeCell ref="H101:H102"/>
    <mergeCell ref="I101:I102"/>
    <mergeCell ref="J101:J102"/>
    <mergeCell ref="K105:K106"/>
    <mergeCell ref="A107:A108"/>
    <mergeCell ref="B107:B110"/>
    <mergeCell ref="G107:G108"/>
    <mergeCell ref="H107:H108"/>
    <mergeCell ref="I107:I108"/>
    <mergeCell ref="J107:J108"/>
    <mergeCell ref="K107:K108"/>
    <mergeCell ref="A109:A110"/>
    <mergeCell ref="G109:G110"/>
    <mergeCell ref="A105:A106"/>
    <mergeCell ref="B105:B106"/>
    <mergeCell ref="G105:G106"/>
    <mergeCell ref="H105:H106"/>
    <mergeCell ref="I105:I106"/>
    <mergeCell ref="J105:J106"/>
    <mergeCell ref="K111:K112"/>
    <mergeCell ref="A113:A114"/>
    <mergeCell ref="B113:B114"/>
    <mergeCell ref="G113:G114"/>
    <mergeCell ref="H113:H114"/>
    <mergeCell ref="I113:I114"/>
    <mergeCell ref="J113:J114"/>
    <mergeCell ref="K113:K114"/>
    <mergeCell ref="H109:H110"/>
    <mergeCell ref="I109:I110"/>
    <mergeCell ref="J109:J110"/>
    <mergeCell ref="K109:K110"/>
    <mergeCell ref="A111:A112"/>
    <mergeCell ref="B111:B112"/>
    <mergeCell ref="G111:G112"/>
    <mergeCell ref="H111:H112"/>
    <mergeCell ref="I111:I112"/>
    <mergeCell ref="J111:J112"/>
    <mergeCell ref="K115:K116"/>
    <mergeCell ref="A118:A119"/>
    <mergeCell ref="B118:B119"/>
    <mergeCell ref="G118:G119"/>
    <mergeCell ref="H118:H119"/>
    <mergeCell ref="I118:I119"/>
    <mergeCell ref="J118:J119"/>
    <mergeCell ref="K118:K119"/>
    <mergeCell ref="A115:A116"/>
    <mergeCell ref="B115:B116"/>
    <mergeCell ref="G115:G116"/>
    <mergeCell ref="H115:H116"/>
    <mergeCell ref="I115:I116"/>
    <mergeCell ref="J115:J116"/>
    <mergeCell ref="A126:B126"/>
    <mergeCell ref="K121:K122"/>
    <mergeCell ref="A124:A125"/>
    <mergeCell ref="B124:B125"/>
    <mergeCell ref="G124:G125"/>
    <mergeCell ref="H124:H125"/>
    <mergeCell ref="I124:I125"/>
    <mergeCell ref="J124:J125"/>
    <mergeCell ref="K124:K125"/>
    <mergeCell ref="A121:A122"/>
    <mergeCell ref="B121:B122"/>
    <mergeCell ref="G121:G122"/>
    <mergeCell ref="H121:H122"/>
    <mergeCell ref="I121:I122"/>
    <mergeCell ref="J121:J122"/>
  </mergeCells>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zoomScale="85" zoomScaleNormal="85" workbookViewId="0">
      <selection activeCell="E4" sqref="E4:U4"/>
    </sheetView>
  </sheetViews>
  <sheetFormatPr defaultRowHeight="15" x14ac:dyDescent="0.25"/>
  <cols>
    <col min="1" max="1" width="4.28515625" customWidth="1"/>
    <col min="2" max="2" width="7.7109375" customWidth="1"/>
    <col min="3" max="3" width="6.28515625" customWidth="1"/>
    <col min="4" max="4" width="6" customWidth="1"/>
    <col min="5" max="5" width="5.140625" customWidth="1"/>
    <col min="6" max="6" width="6.28515625" customWidth="1"/>
    <col min="7" max="7" width="5.140625" customWidth="1"/>
    <col min="8" max="8" width="4.5703125" customWidth="1"/>
    <col min="9" max="9" width="5.7109375" customWidth="1"/>
    <col min="10" max="10" width="5.5703125" customWidth="1"/>
    <col min="11" max="11" width="4.85546875" customWidth="1"/>
    <col min="12" max="12" width="5.7109375" customWidth="1"/>
    <col min="13" max="13" width="5.28515625" customWidth="1"/>
    <col min="14" max="15" width="5.42578125" customWidth="1"/>
    <col min="16" max="16" width="5.7109375" customWidth="1"/>
    <col min="17" max="17" width="5.140625" customWidth="1"/>
    <col min="18" max="18" width="5.42578125" customWidth="1"/>
    <col min="19" max="19" width="5.85546875" customWidth="1"/>
    <col min="20" max="20" width="5.42578125" customWidth="1"/>
    <col min="21" max="21" width="5.28515625" customWidth="1"/>
    <col min="22" max="22" width="5.140625" customWidth="1"/>
    <col min="23" max="23" width="5.7109375" customWidth="1"/>
    <col min="24" max="24" width="5.140625" customWidth="1"/>
    <col min="25" max="25" width="5.5703125" customWidth="1"/>
    <col min="26" max="26" width="5.7109375" customWidth="1"/>
  </cols>
  <sheetData>
    <row r="1" spans="1:26" ht="18" x14ac:dyDescent="0.25">
      <c r="A1" s="1"/>
      <c r="B1" s="161" t="s">
        <v>389</v>
      </c>
      <c r="C1" s="161"/>
      <c r="D1" s="161"/>
      <c r="E1" s="161"/>
      <c r="F1" s="161"/>
      <c r="G1" s="161"/>
      <c r="H1" s="161"/>
      <c r="I1" s="161"/>
      <c r="J1" s="161"/>
      <c r="K1" s="161"/>
      <c r="L1" s="161"/>
      <c r="M1" s="161"/>
      <c r="N1" s="161"/>
      <c r="O1" s="161"/>
      <c r="P1" s="161"/>
      <c r="Q1" s="161"/>
      <c r="R1" s="161"/>
      <c r="S1" s="161"/>
      <c r="T1" s="161"/>
      <c r="U1" s="161"/>
      <c r="V1" s="161"/>
      <c r="W1" s="161"/>
      <c r="X1" s="161"/>
      <c r="Y1" s="161"/>
      <c r="Z1" s="161"/>
    </row>
    <row r="2" spans="1:26" x14ac:dyDescent="0.25">
      <c r="A2" s="1"/>
      <c r="B2" s="161" t="s">
        <v>390</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pans="1:26" x14ac:dyDescent="0.25">
      <c r="A3" s="1"/>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6" s="1" customFormat="1" ht="18" x14ac:dyDescent="0.25">
      <c r="B4" s="15"/>
      <c r="C4" s="15"/>
      <c r="D4" s="15"/>
      <c r="E4" s="171" t="s">
        <v>412</v>
      </c>
      <c r="F4" s="161"/>
      <c r="G4" s="161"/>
      <c r="H4" s="161"/>
      <c r="I4" s="161"/>
      <c r="J4" s="161"/>
      <c r="K4" s="161"/>
      <c r="L4" s="161"/>
      <c r="M4" s="161"/>
      <c r="N4" s="161"/>
      <c r="O4" s="161"/>
      <c r="P4" s="161"/>
      <c r="Q4" s="161"/>
      <c r="R4" s="161"/>
      <c r="S4" s="161"/>
      <c r="T4" s="161"/>
      <c r="U4" s="161"/>
      <c r="V4" s="15"/>
      <c r="W4" s="15"/>
      <c r="X4" s="15"/>
      <c r="Y4" s="15"/>
      <c r="Z4" s="15"/>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72" t="s">
        <v>1</v>
      </c>
      <c r="B6" s="172" t="s">
        <v>89</v>
      </c>
      <c r="C6" s="175" t="s">
        <v>3</v>
      </c>
      <c r="D6" s="176"/>
      <c r="E6" s="176"/>
      <c r="F6" s="176"/>
      <c r="G6" s="176"/>
      <c r="H6" s="176"/>
      <c r="I6" s="176"/>
      <c r="J6" s="176"/>
      <c r="K6" s="176"/>
      <c r="L6" s="176"/>
      <c r="M6" s="176"/>
      <c r="N6" s="177"/>
      <c r="O6" s="175" t="s">
        <v>4</v>
      </c>
      <c r="P6" s="176"/>
      <c r="Q6" s="176"/>
      <c r="R6" s="176"/>
      <c r="S6" s="176"/>
      <c r="T6" s="176"/>
      <c r="U6" s="176"/>
      <c r="V6" s="176"/>
      <c r="W6" s="176"/>
      <c r="X6" s="176"/>
      <c r="Y6" s="176"/>
      <c r="Z6" s="177"/>
    </row>
    <row r="7" spans="1:26" x14ac:dyDescent="0.25">
      <c r="A7" s="173"/>
      <c r="B7" s="173"/>
      <c r="C7" s="175" t="s">
        <v>383</v>
      </c>
      <c r="D7" s="176"/>
      <c r="E7" s="177"/>
      <c r="F7" s="175" t="s">
        <v>384</v>
      </c>
      <c r="G7" s="176"/>
      <c r="H7" s="177"/>
      <c r="I7" s="175" t="s">
        <v>385</v>
      </c>
      <c r="J7" s="176"/>
      <c r="K7" s="177"/>
      <c r="L7" s="175" t="s">
        <v>386</v>
      </c>
      <c r="M7" s="176"/>
      <c r="N7" s="177"/>
      <c r="O7" s="175" t="s">
        <v>383</v>
      </c>
      <c r="P7" s="176"/>
      <c r="Q7" s="177"/>
      <c r="R7" s="175" t="s">
        <v>384</v>
      </c>
      <c r="S7" s="176"/>
      <c r="T7" s="177"/>
      <c r="U7" s="175" t="s">
        <v>385</v>
      </c>
      <c r="V7" s="176"/>
      <c r="W7" s="177"/>
      <c r="X7" s="175" t="s">
        <v>386</v>
      </c>
      <c r="Y7" s="176"/>
      <c r="Z7" s="177"/>
    </row>
    <row r="8" spans="1:26" ht="28.5" customHeight="1" x14ac:dyDescent="0.25">
      <c r="A8" s="174"/>
      <c r="B8" s="174"/>
      <c r="C8" s="106" t="s">
        <v>95</v>
      </c>
      <c r="D8" s="106" t="s">
        <v>96</v>
      </c>
      <c r="E8" s="106" t="s">
        <v>97</v>
      </c>
      <c r="F8" s="106" t="s">
        <v>95</v>
      </c>
      <c r="G8" s="106" t="s">
        <v>96</v>
      </c>
      <c r="H8" s="106" t="s">
        <v>97</v>
      </c>
      <c r="I8" s="106" t="s">
        <v>95</v>
      </c>
      <c r="J8" s="106" t="s">
        <v>96</v>
      </c>
      <c r="K8" s="106" t="s">
        <v>97</v>
      </c>
      <c r="L8" s="106" t="s">
        <v>95</v>
      </c>
      <c r="M8" s="106" t="s">
        <v>96</v>
      </c>
      <c r="N8" s="106" t="s">
        <v>97</v>
      </c>
      <c r="O8" s="106" t="s">
        <v>95</v>
      </c>
      <c r="P8" s="106" t="s">
        <v>96</v>
      </c>
      <c r="Q8" s="106" t="s">
        <v>97</v>
      </c>
      <c r="R8" s="106" t="s">
        <v>95</v>
      </c>
      <c r="S8" s="106" t="s">
        <v>96</v>
      </c>
      <c r="T8" s="106" t="s">
        <v>97</v>
      </c>
      <c r="U8" s="106" t="s">
        <v>95</v>
      </c>
      <c r="V8" s="106" t="s">
        <v>96</v>
      </c>
      <c r="W8" s="106" t="s">
        <v>97</v>
      </c>
      <c r="X8" s="106" t="s">
        <v>95</v>
      </c>
      <c r="Y8" s="106" t="s">
        <v>96</v>
      </c>
      <c r="Z8" s="106" t="s">
        <v>97</v>
      </c>
    </row>
    <row r="9" spans="1:26" ht="20.25" customHeight="1" x14ac:dyDescent="0.25">
      <c r="A9" s="64">
        <v>1</v>
      </c>
      <c r="B9" s="63" t="s">
        <v>98</v>
      </c>
      <c r="C9" s="99">
        <f>C10+C11</f>
        <v>290</v>
      </c>
      <c r="D9" s="99">
        <f>D10+D11</f>
        <v>303</v>
      </c>
      <c r="E9" s="107">
        <f>D9*100/C9</f>
        <v>104.48275862068965</v>
      </c>
      <c r="F9" s="99">
        <f>F10+F11</f>
        <v>2685</v>
      </c>
      <c r="G9" s="108">
        <f>G10+G11</f>
        <v>1928</v>
      </c>
      <c r="H9" s="100">
        <f>G9*100/F9</f>
        <v>71.806331471135934</v>
      </c>
      <c r="I9" s="99">
        <f>I10+I11</f>
        <v>380</v>
      </c>
      <c r="J9" s="99">
        <f t="shared" ref="J9" si="0">J10+J11</f>
        <v>572</v>
      </c>
      <c r="K9" s="107">
        <f>J9*100/I9</f>
        <v>150.52631578947367</v>
      </c>
      <c r="L9" s="101">
        <v>1.68</v>
      </c>
      <c r="M9" s="102">
        <v>1.31784005468216</v>
      </c>
      <c r="N9" s="100">
        <f>M9*100/L9</f>
        <v>78.442860397747623</v>
      </c>
      <c r="O9" s="99">
        <f>O10+O11</f>
        <v>330</v>
      </c>
      <c r="P9" s="99">
        <f>P10+P11</f>
        <v>334</v>
      </c>
      <c r="Q9" s="107">
        <f>P9*100/O9</f>
        <v>101.21212121212122</v>
      </c>
      <c r="R9" s="99">
        <v>3408</v>
      </c>
      <c r="S9" s="99">
        <f>S10+S11</f>
        <v>2496</v>
      </c>
      <c r="T9" s="103">
        <f>S9*100/R9</f>
        <v>73.239436619718305</v>
      </c>
      <c r="U9" s="99">
        <f>U10+U11</f>
        <v>480</v>
      </c>
      <c r="V9" s="99">
        <v>531</v>
      </c>
      <c r="W9" s="100">
        <f>V9*100/U9</f>
        <v>110.625</v>
      </c>
      <c r="X9" s="100">
        <v>2</v>
      </c>
      <c r="Y9" s="101">
        <v>1.5727788279773156</v>
      </c>
      <c r="Z9" s="100">
        <f>Y9*100/X9</f>
        <v>78.638941398865782</v>
      </c>
    </row>
    <row r="10" spans="1:26" ht="20.25" customHeight="1" x14ac:dyDescent="0.25">
      <c r="A10" s="64"/>
      <c r="B10" s="104" t="s">
        <v>387</v>
      </c>
      <c r="C10" s="99">
        <v>270</v>
      </c>
      <c r="D10" s="99">
        <v>285</v>
      </c>
      <c r="E10" s="107">
        <f t="shared" ref="E10:E14" si="1">D10*100/C10</f>
        <v>105.55555555555556</v>
      </c>
      <c r="F10" s="99">
        <v>2070</v>
      </c>
      <c r="G10" s="108">
        <v>1640</v>
      </c>
      <c r="H10" s="100">
        <f t="shared" ref="H10:H14" si="2">G10*100/F10</f>
        <v>79.227053140096615</v>
      </c>
      <c r="I10" s="99">
        <v>240</v>
      </c>
      <c r="J10" s="99">
        <v>446</v>
      </c>
      <c r="K10" s="107">
        <f t="shared" ref="K10:K14" si="3">J10*100/I10</f>
        <v>185.83333333333334</v>
      </c>
      <c r="L10" s="101">
        <v>1.68</v>
      </c>
      <c r="M10" s="102">
        <v>1.2586339217191098</v>
      </c>
      <c r="N10" s="100">
        <f t="shared" ref="N10:N14" si="4">M10*100/L10</f>
        <v>74.918685816613689</v>
      </c>
      <c r="O10" s="99">
        <v>280</v>
      </c>
      <c r="P10" s="99">
        <v>299</v>
      </c>
      <c r="Q10" s="107">
        <f t="shared" ref="Q10:Q14" si="5">P10*100/O10</f>
        <v>106.78571428571429</v>
      </c>
      <c r="R10" s="99">
        <v>2548</v>
      </c>
      <c r="S10" s="99">
        <f>2496-S11</f>
        <v>2033</v>
      </c>
      <c r="T10" s="103">
        <f t="shared" ref="T10:T14" si="6">S10*100/R10</f>
        <v>79.788069073783362</v>
      </c>
      <c r="U10" s="99">
        <v>240</v>
      </c>
      <c r="V10" s="99">
        <f>V9-V11</f>
        <v>362</v>
      </c>
      <c r="W10" s="100">
        <f t="shared" ref="W10:W14" si="7">V10*100/U10</f>
        <v>150.83333333333334</v>
      </c>
      <c r="X10" s="100">
        <v>2</v>
      </c>
      <c r="Y10" s="101">
        <v>1.4926578560939794</v>
      </c>
      <c r="Z10" s="100">
        <f t="shared" ref="Z10:Z14" si="8">Y10*100/X10</f>
        <v>74.632892804698969</v>
      </c>
    </row>
    <row r="11" spans="1:26" ht="36" customHeight="1" x14ac:dyDescent="0.25">
      <c r="A11" s="64"/>
      <c r="B11" s="71" t="s">
        <v>388</v>
      </c>
      <c r="C11" s="105">
        <v>20</v>
      </c>
      <c r="D11" s="99">
        <v>18</v>
      </c>
      <c r="E11" s="107">
        <f t="shared" si="1"/>
        <v>90</v>
      </c>
      <c r="F11" s="105">
        <v>615</v>
      </c>
      <c r="G11" s="108">
        <f>53+235</f>
        <v>288</v>
      </c>
      <c r="H11" s="100">
        <f t="shared" si="2"/>
        <v>46.829268292682926</v>
      </c>
      <c r="I11" s="105">
        <v>140</v>
      </c>
      <c r="J11" s="99">
        <v>126</v>
      </c>
      <c r="K11" s="107">
        <f t="shared" si="3"/>
        <v>90</v>
      </c>
      <c r="L11" s="101">
        <v>1.68</v>
      </c>
      <c r="M11" s="102">
        <v>1.8</v>
      </c>
      <c r="N11" s="100">
        <f t="shared" si="4"/>
        <v>107.14285714285715</v>
      </c>
      <c r="O11" s="105">
        <v>50</v>
      </c>
      <c r="P11" s="99">
        <v>35</v>
      </c>
      <c r="Q11" s="107">
        <f t="shared" si="5"/>
        <v>70</v>
      </c>
      <c r="R11" s="105">
        <f>R9-R10</f>
        <v>860</v>
      </c>
      <c r="S11" s="99">
        <v>463</v>
      </c>
      <c r="T11" s="103">
        <f t="shared" si="6"/>
        <v>53.837209302325583</v>
      </c>
      <c r="U11" s="105">
        <v>240</v>
      </c>
      <c r="V11" s="99">
        <v>169</v>
      </c>
      <c r="W11" s="100">
        <f t="shared" si="7"/>
        <v>70.416666666666671</v>
      </c>
      <c r="X11" s="100">
        <v>2</v>
      </c>
      <c r="Y11" s="101">
        <v>2.0577777777777779</v>
      </c>
      <c r="Z11" s="100">
        <f t="shared" si="8"/>
        <v>102.8888888888889</v>
      </c>
    </row>
    <row r="12" spans="1:26" ht="22.5" customHeight="1" x14ac:dyDescent="0.25">
      <c r="A12" s="64">
        <v>2</v>
      </c>
      <c r="B12" s="63" t="s">
        <v>99</v>
      </c>
      <c r="C12" s="99">
        <v>380</v>
      </c>
      <c r="D12" s="99">
        <v>376</v>
      </c>
      <c r="E12" s="107">
        <f t="shared" si="1"/>
        <v>98.94736842105263</v>
      </c>
      <c r="F12" s="99">
        <v>3371</v>
      </c>
      <c r="G12" s="108">
        <v>3406</v>
      </c>
      <c r="H12" s="109">
        <f t="shared" si="2"/>
        <v>101.03826757638683</v>
      </c>
      <c r="I12" s="99">
        <v>340</v>
      </c>
      <c r="J12" s="99">
        <v>490</v>
      </c>
      <c r="K12" s="107">
        <f t="shared" si="3"/>
        <v>144.11764705882354</v>
      </c>
      <c r="L12" s="103">
        <v>1.4</v>
      </c>
      <c r="M12" s="102">
        <v>1.3372595210051041</v>
      </c>
      <c r="N12" s="100">
        <f t="shared" si="4"/>
        <v>95.518537214650308</v>
      </c>
      <c r="O12" s="99">
        <v>380</v>
      </c>
      <c r="P12" s="99">
        <v>337</v>
      </c>
      <c r="Q12" s="107">
        <f t="shared" si="5"/>
        <v>88.684210526315795</v>
      </c>
      <c r="R12" s="99">
        <v>3390</v>
      </c>
      <c r="S12" s="99">
        <v>3474</v>
      </c>
      <c r="T12" s="103">
        <f t="shared" si="6"/>
        <v>102.47787610619469</v>
      </c>
      <c r="U12" s="99">
        <v>410</v>
      </c>
      <c r="V12" s="99">
        <v>300</v>
      </c>
      <c r="W12" s="100">
        <f t="shared" si="7"/>
        <v>73.170731707317074</v>
      </c>
      <c r="X12" s="103">
        <v>1.5</v>
      </c>
      <c r="Y12" s="101">
        <v>1.3813121272365805</v>
      </c>
      <c r="Z12" s="100">
        <f t="shared" si="8"/>
        <v>92.087475149105373</v>
      </c>
    </row>
    <row r="13" spans="1:26" ht="21" customHeight="1" x14ac:dyDescent="0.25">
      <c r="A13" s="64">
        <v>3</v>
      </c>
      <c r="B13" s="63" t="s">
        <v>100</v>
      </c>
      <c r="C13" s="99">
        <v>240</v>
      </c>
      <c r="D13" s="99">
        <v>245</v>
      </c>
      <c r="E13" s="107">
        <f t="shared" si="1"/>
        <v>102.08333333333333</v>
      </c>
      <c r="F13" s="99">
        <v>3055</v>
      </c>
      <c r="G13" s="108">
        <v>2593</v>
      </c>
      <c r="H13" s="100">
        <f t="shared" si="2"/>
        <v>84.877250409165299</v>
      </c>
      <c r="I13" s="99">
        <v>310</v>
      </c>
      <c r="J13" s="99">
        <v>313</v>
      </c>
      <c r="K13" s="107">
        <f t="shared" si="3"/>
        <v>100.96774193548387</v>
      </c>
      <c r="L13" s="103">
        <v>2.1</v>
      </c>
      <c r="M13" s="102">
        <v>2.2200342465753424</v>
      </c>
      <c r="N13" s="100">
        <f t="shared" si="4"/>
        <v>105.71591650358774</v>
      </c>
      <c r="O13" s="99">
        <v>250</v>
      </c>
      <c r="P13" s="99">
        <v>240</v>
      </c>
      <c r="Q13" s="107">
        <f t="shared" si="5"/>
        <v>96</v>
      </c>
      <c r="R13" s="99">
        <v>3180</v>
      </c>
      <c r="S13" s="99">
        <v>2559</v>
      </c>
      <c r="T13" s="103">
        <f t="shared" si="6"/>
        <v>80.471698113207552</v>
      </c>
      <c r="U13" s="99">
        <v>325</v>
      </c>
      <c r="V13" s="99">
        <v>255</v>
      </c>
      <c r="W13" s="100">
        <f t="shared" si="7"/>
        <v>78.461538461538467</v>
      </c>
      <c r="X13" s="100">
        <v>2</v>
      </c>
      <c r="Y13" s="101">
        <v>2.1148760330578513</v>
      </c>
      <c r="Z13" s="100">
        <f t="shared" si="8"/>
        <v>105.74380165289257</v>
      </c>
    </row>
    <row r="14" spans="1:26" ht="24" customHeight="1" x14ac:dyDescent="0.25">
      <c r="A14" s="64">
        <v>4</v>
      </c>
      <c r="B14" s="63" t="s">
        <v>101</v>
      </c>
      <c r="C14" s="99">
        <v>87</v>
      </c>
      <c r="D14" s="99">
        <v>87</v>
      </c>
      <c r="E14" s="107">
        <f t="shared" si="1"/>
        <v>100</v>
      </c>
      <c r="F14" s="99">
        <v>1243</v>
      </c>
      <c r="G14" s="108">
        <v>1061</v>
      </c>
      <c r="H14" s="100">
        <f t="shared" si="2"/>
        <v>85.35800482703138</v>
      </c>
      <c r="I14" s="99">
        <v>290</v>
      </c>
      <c r="J14" s="99">
        <v>268</v>
      </c>
      <c r="K14" s="107">
        <f t="shared" si="3"/>
        <v>92.41379310344827</v>
      </c>
      <c r="L14" s="103">
        <v>2.4</v>
      </c>
      <c r="M14" s="102">
        <v>2.6860759493670887</v>
      </c>
      <c r="N14" s="100">
        <f t="shared" si="4"/>
        <v>111.91983122362871</v>
      </c>
      <c r="O14" s="99">
        <v>93</v>
      </c>
      <c r="P14" s="99">
        <v>84</v>
      </c>
      <c r="Q14" s="107">
        <f t="shared" si="5"/>
        <v>90.322580645161295</v>
      </c>
      <c r="R14" s="99">
        <v>1500</v>
      </c>
      <c r="S14" s="99">
        <v>1044</v>
      </c>
      <c r="T14" s="103">
        <f t="shared" si="6"/>
        <v>69.599999999999994</v>
      </c>
      <c r="U14" s="99">
        <v>336</v>
      </c>
      <c r="V14" s="99">
        <v>225</v>
      </c>
      <c r="W14" s="100">
        <f t="shared" si="7"/>
        <v>66.964285714285708</v>
      </c>
      <c r="X14" s="103">
        <v>2.4</v>
      </c>
      <c r="Y14" s="101">
        <v>2.4564705882352942</v>
      </c>
      <c r="Z14" s="100">
        <f t="shared" si="8"/>
        <v>102.35294117647059</v>
      </c>
    </row>
  </sheetData>
  <mergeCells count="15">
    <mergeCell ref="B1:Z1"/>
    <mergeCell ref="B2:Z3"/>
    <mergeCell ref="E4:U4"/>
    <mergeCell ref="A6:A8"/>
    <mergeCell ref="B6:B8"/>
    <mergeCell ref="C6:N6"/>
    <mergeCell ref="O6:Z6"/>
    <mergeCell ref="C7:E7"/>
    <mergeCell ref="F7:H7"/>
    <mergeCell ref="I7:K7"/>
    <mergeCell ref="L7:N7"/>
    <mergeCell ref="O7:Q7"/>
    <mergeCell ref="R7:T7"/>
    <mergeCell ref="U7:W7"/>
    <mergeCell ref="X7:Z7"/>
  </mergeCells>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85" zoomScaleNormal="85" workbookViewId="0">
      <selection activeCell="D10" sqref="D10"/>
    </sheetView>
  </sheetViews>
  <sheetFormatPr defaultRowHeight="15" x14ac:dyDescent="0.25"/>
  <cols>
    <col min="1" max="2" width="19.7109375" customWidth="1"/>
    <col min="3" max="3" width="11.7109375" customWidth="1"/>
    <col min="4" max="4" width="12" customWidth="1"/>
    <col min="5" max="5" width="11.85546875" customWidth="1"/>
    <col min="6" max="6" width="11.5703125" customWidth="1"/>
    <col min="7" max="7" width="16" customWidth="1"/>
    <col min="8" max="8" width="19.28515625" customWidth="1"/>
    <col min="9" max="9" width="15.7109375" customWidth="1"/>
  </cols>
  <sheetData>
    <row r="1" spans="1:9" ht="18" x14ac:dyDescent="0.25">
      <c r="A1" s="123" t="s">
        <v>404</v>
      </c>
      <c r="B1" s="186"/>
      <c r="C1" s="186"/>
      <c r="D1" s="186"/>
      <c r="E1" s="186"/>
      <c r="F1" s="186"/>
      <c r="G1" s="186"/>
      <c r="H1" s="186"/>
      <c r="I1" s="186"/>
    </row>
    <row r="2" spans="1:9" ht="18.75" x14ac:dyDescent="0.25">
      <c r="A2" s="182" t="s">
        <v>391</v>
      </c>
      <c r="B2" s="182"/>
      <c r="C2" s="182"/>
      <c r="D2" s="182"/>
      <c r="E2" s="182"/>
      <c r="F2" s="182"/>
      <c r="G2" s="182"/>
      <c r="H2" s="182"/>
      <c r="I2" s="182"/>
    </row>
    <row r="3" spans="1:9" s="1" customFormat="1" ht="18.75" x14ac:dyDescent="0.25">
      <c r="A3" s="41"/>
      <c r="B3" s="181" t="s">
        <v>405</v>
      </c>
      <c r="C3" s="182"/>
      <c r="D3" s="182"/>
      <c r="E3" s="182"/>
      <c r="F3" s="182"/>
      <c r="G3" s="182"/>
      <c r="H3" s="182"/>
      <c r="I3" s="41"/>
    </row>
    <row r="4" spans="1:9" ht="18" x14ac:dyDescent="0.25">
      <c r="A4" s="15"/>
      <c r="B4" s="15"/>
      <c r="C4" s="15"/>
      <c r="D4" s="15"/>
      <c r="E4" s="15"/>
      <c r="F4" s="15"/>
      <c r="G4" s="15"/>
      <c r="H4" s="193"/>
      <c r="I4" s="193"/>
    </row>
    <row r="5" spans="1:9" ht="18.75" x14ac:dyDescent="0.3">
      <c r="A5" s="42"/>
      <c r="B5" s="42"/>
      <c r="C5" s="42"/>
      <c r="D5" s="42"/>
      <c r="E5" s="42"/>
      <c r="F5" s="42"/>
      <c r="G5" s="42"/>
      <c r="H5" s="194" t="s">
        <v>392</v>
      </c>
      <c r="I5" s="194"/>
    </row>
    <row r="6" spans="1:9" ht="18.75" x14ac:dyDescent="0.25">
      <c r="A6" s="178" t="s">
        <v>393</v>
      </c>
      <c r="B6" s="178">
        <v>2011</v>
      </c>
      <c r="C6" s="178">
        <v>2012</v>
      </c>
      <c r="D6" s="178">
        <v>2013</v>
      </c>
      <c r="E6" s="178">
        <v>2014</v>
      </c>
      <c r="F6" s="178">
        <v>2015</v>
      </c>
      <c r="G6" s="180" t="s">
        <v>394</v>
      </c>
      <c r="H6" s="180"/>
      <c r="I6" s="180"/>
    </row>
    <row r="7" spans="1:9" ht="37.5" x14ac:dyDescent="0.25">
      <c r="A7" s="179"/>
      <c r="B7" s="179"/>
      <c r="C7" s="179"/>
      <c r="D7" s="179"/>
      <c r="E7" s="179"/>
      <c r="F7" s="179"/>
      <c r="G7" s="110" t="s">
        <v>395</v>
      </c>
      <c r="H7" s="110" t="s">
        <v>396</v>
      </c>
      <c r="I7" s="111" t="s">
        <v>397</v>
      </c>
    </row>
    <row r="8" spans="1:9" ht="21" customHeight="1" x14ac:dyDescent="0.25">
      <c r="A8" s="112" t="s">
        <v>398</v>
      </c>
      <c r="B8" s="113">
        <v>931391</v>
      </c>
      <c r="C8" s="113">
        <v>1445349</v>
      </c>
      <c r="D8" s="113">
        <v>1092420</v>
      </c>
      <c r="E8" s="113">
        <v>1463820</v>
      </c>
      <c r="F8" s="113">
        <v>1791448</v>
      </c>
      <c r="G8" s="114">
        <v>7931781</v>
      </c>
      <c r="H8" s="114">
        <f>B8+C8+D8+E8+F8</f>
        <v>6724428</v>
      </c>
      <c r="I8" s="115">
        <f>H8*100/G8</f>
        <v>84.778286238614001</v>
      </c>
    </row>
    <row r="9" spans="1:9" ht="22.5" customHeight="1" x14ac:dyDescent="0.25">
      <c r="A9" s="116" t="s">
        <v>399</v>
      </c>
      <c r="B9" s="113">
        <v>3394</v>
      </c>
      <c r="C9" s="113">
        <v>4156.3999999999996</v>
      </c>
      <c r="D9" s="113">
        <v>5969</v>
      </c>
      <c r="E9" s="113">
        <v>6921</v>
      </c>
      <c r="F9" s="113">
        <v>7642</v>
      </c>
      <c r="G9" s="117">
        <v>28000</v>
      </c>
      <c r="H9" s="117">
        <f>B9+C9+D9+E9+F9</f>
        <v>28082.400000000001</v>
      </c>
      <c r="I9" s="115">
        <f t="shared" ref="I9:I11" si="0">H9*100/G9</f>
        <v>100.29428571428572</v>
      </c>
    </row>
    <row r="10" spans="1:9" ht="86.25" customHeight="1" x14ac:dyDescent="0.25">
      <c r="A10" s="118" t="s">
        <v>400</v>
      </c>
      <c r="B10" s="113">
        <v>34969</v>
      </c>
      <c r="C10" s="113">
        <v>37837.199999999997</v>
      </c>
      <c r="D10" s="113">
        <v>44846.1</v>
      </c>
      <c r="E10" s="113">
        <v>46428.7</v>
      </c>
      <c r="F10" s="113">
        <v>42950.8</v>
      </c>
      <c r="G10" s="117">
        <v>541753</v>
      </c>
      <c r="H10" s="117">
        <f>B10+C10+D10+E10+F10</f>
        <v>207031.8</v>
      </c>
      <c r="I10" s="115">
        <f t="shared" si="0"/>
        <v>38.215164475323625</v>
      </c>
    </row>
    <row r="11" spans="1:9" ht="21.75" customHeight="1" x14ac:dyDescent="0.25">
      <c r="A11" s="119" t="s">
        <v>103</v>
      </c>
      <c r="B11" s="114">
        <f t="shared" ref="B11:H11" si="1">B8+B9+B10</f>
        <v>969754</v>
      </c>
      <c r="C11" s="114">
        <f t="shared" si="1"/>
        <v>1487342.5999999999</v>
      </c>
      <c r="D11" s="114">
        <f t="shared" si="1"/>
        <v>1143235.1000000001</v>
      </c>
      <c r="E11" s="114">
        <f t="shared" si="1"/>
        <v>1517169.7</v>
      </c>
      <c r="F11" s="114">
        <f t="shared" si="1"/>
        <v>1842040.8</v>
      </c>
      <c r="G11" s="114">
        <f>G8+G9+G10</f>
        <v>8501534</v>
      </c>
      <c r="H11" s="114">
        <f t="shared" si="1"/>
        <v>6959542.2000000002</v>
      </c>
      <c r="I11" s="115">
        <f t="shared" si="0"/>
        <v>81.86219334063712</v>
      </c>
    </row>
    <row r="12" spans="1:9" ht="53.25" customHeight="1" x14ac:dyDescent="0.25">
      <c r="A12" s="120" t="s">
        <v>401</v>
      </c>
      <c r="B12" s="121">
        <f>B8*100/B11</f>
        <v>96.044048284410266</v>
      </c>
      <c r="C12" s="121">
        <f t="shared" ref="C12:I13" si="2">C8*100/C11</f>
        <v>97.176602082129577</v>
      </c>
      <c r="D12" s="121">
        <f t="shared" si="2"/>
        <v>95.555148717879632</v>
      </c>
      <c r="E12" s="121">
        <f t="shared" si="2"/>
        <v>96.483603646975027</v>
      </c>
      <c r="F12" s="121">
        <f t="shared" si="2"/>
        <v>97.253437600296365</v>
      </c>
      <c r="G12" s="121">
        <f t="shared" si="2"/>
        <v>93.298233001244242</v>
      </c>
      <c r="H12" s="121">
        <f t="shared" si="2"/>
        <v>96.621700203211645</v>
      </c>
      <c r="I12" s="121">
        <f t="shared" si="2"/>
        <v>103.56219736972196</v>
      </c>
    </row>
    <row r="13" spans="1:9" ht="54" customHeight="1" x14ac:dyDescent="0.25">
      <c r="A13" s="120" t="s">
        <v>402</v>
      </c>
      <c r="B13" s="122">
        <f>100-B12</f>
        <v>3.9559517155897339</v>
      </c>
      <c r="C13" s="122">
        <f t="shared" ref="C13:H13" si="3">100-C12</f>
        <v>2.8233979178704232</v>
      </c>
      <c r="D13" s="122">
        <f t="shared" si="3"/>
        <v>4.4448512821203678</v>
      </c>
      <c r="E13" s="122">
        <f t="shared" si="3"/>
        <v>3.5163963530249731</v>
      </c>
      <c r="F13" s="122">
        <f t="shared" si="3"/>
        <v>2.7465623997036346</v>
      </c>
      <c r="G13" s="122">
        <f t="shared" si="3"/>
        <v>6.7017669987557582</v>
      </c>
      <c r="H13" s="122">
        <f t="shared" si="3"/>
        <v>3.3782997967883546</v>
      </c>
      <c r="I13" s="121">
        <f t="shared" si="2"/>
        <v>96.844493706743563</v>
      </c>
    </row>
    <row r="14" spans="1:9" ht="16.5" x14ac:dyDescent="0.25">
      <c r="A14" s="51"/>
      <c r="B14" s="51"/>
      <c r="C14" s="51"/>
      <c r="D14" s="51"/>
      <c r="E14" s="51"/>
      <c r="F14" s="51"/>
      <c r="G14" s="51"/>
      <c r="H14" s="51"/>
      <c r="I14" s="51"/>
    </row>
    <row r="15" spans="1:9" ht="16.5" x14ac:dyDescent="0.25">
      <c r="A15" s="51"/>
      <c r="B15" s="51"/>
      <c r="C15" s="51"/>
      <c r="D15" s="51"/>
      <c r="E15" s="51"/>
      <c r="F15" s="51"/>
      <c r="G15" s="51"/>
      <c r="H15" s="51"/>
      <c r="I15" s="51"/>
    </row>
    <row r="16" spans="1:9" ht="16.5" x14ac:dyDescent="0.25">
      <c r="A16" s="187" t="s">
        <v>393</v>
      </c>
      <c r="B16" s="187">
        <v>2016</v>
      </c>
      <c r="C16" s="187">
        <v>2017</v>
      </c>
      <c r="D16" s="187">
        <v>2018</v>
      </c>
      <c r="E16" s="189">
        <v>2019</v>
      </c>
      <c r="F16" s="191" t="s">
        <v>403</v>
      </c>
      <c r="G16" s="183" t="s">
        <v>4</v>
      </c>
      <c r="H16" s="184"/>
      <c r="I16" s="185"/>
    </row>
    <row r="17" spans="1:9" ht="33" x14ac:dyDescent="0.25">
      <c r="A17" s="188"/>
      <c r="B17" s="188"/>
      <c r="C17" s="188"/>
      <c r="D17" s="188"/>
      <c r="E17" s="190"/>
      <c r="F17" s="192"/>
      <c r="G17" s="43" t="s">
        <v>395</v>
      </c>
      <c r="H17" s="43" t="s">
        <v>396</v>
      </c>
      <c r="I17" s="44" t="s">
        <v>397</v>
      </c>
    </row>
    <row r="18" spans="1:9" ht="21" customHeight="1" x14ac:dyDescent="0.25">
      <c r="A18" s="45" t="s">
        <v>398</v>
      </c>
      <c r="B18" s="52">
        <v>1865084</v>
      </c>
      <c r="C18" s="52">
        <v>1977006</v>
      </c>
      <c r="D18" s="52">
        <v>2124246</v>
      </c>
      <c r="E18" s="52">
        <v>1997238.028284</v>
      </c>
      <c r="F18" s="52">
        <v>1434167</v>
      </c>
      <c r="G18" s="52">
        <v>11430172</v>
      </c>
      <c r="H18" s="52">
        <f>B18+C18+D18+E18+F18</f>
        <v>9397741.0282840002</v>
      </c>
      <c r="I18" s="53">
        <f>H18*100/G18</f>
        <v>82.218719265851817</v>
      </c>
    </row>
    <row r="19" spans="1:9" ht="20.25" customHeight="1" x14ac:dyDescent="0.25">
      <c r="A19" s="47" t="s">
        <v>399</v>
      </c>
      <c r="B19" s="54">
        <v>11512</v>
      </c>
      <c r="C19" s="54">
        <v>11926</v>
      </c>
      <c r="D19" s="54">
        <v>12317</v>
      </c>
      <c r="E19" s="54">
        <v>11307.893688</v>
      </c>
      <c r="F19" s="55">
        <v>5487</v>
      </c>
      <c r="G19" s="55">
        <v>30000</v>
      </c>
      <c r="H19" s="56">
        <f t="shared" ref="H19:H20" si="4">B19+C19+D19+E19+F19</f>
        <v>52549.893687999996</v>
      </c>
      <c r="I19" s="46">
        <f t="shared" ref="I19:I20" si="5">H19*100/G19</f>
        <v>175.16631229333331</v>
      </c>
    </row>
    <row r="20" spans="1:9" ht="86.25" customHeight="1" x14ac:dyDescent="0.25">
      <c r="A20" s="48" t="s">
        <v>400</v>
      </c>
      <c r="B20" s="55">
        <v>40682</v>
      </c>
      <c r="C20" s="55">
        <v>44288</v>
      </c>
      <c r="D20" s="55">
        <v>45379</v>
      </c>
      <c r="E20" s="55">
        <v>49469</v>
      </c>
      <c r="F20" s="55">
        <v>23215</v>
      </c>
      <c r="G20" s="55">
        <v>1784702</v>
      </c>
      <c r="H20" s="56">
        <f t="shared" si="4"/>
        <v>203033</v>
      </c>
      <c r="I20" s="46">
        <f t="shared" si="5"/>
        <v>11.376296995240661</v>
      </c>
    </row>
    <row r="21" spans="1:9" ht="21.75" customHeight="1" x14ac:dyDescent="0.25">
      <c r="A21" s="49" t="s">
        <v>103</v>
      </c>
      <c r="B21" s="52">
        <f t="shared" ref="B21:F21" si="6">B18+B19+B20</f>
        <v>1917278</v>
      </c>
      <c r="C21" s="52">
        <f t="shared" si="6"/>
        <v>2033220</v>
      </c>
      <c r="D21" s="52">
        <f t="shared" si="6"/>
        <v>2181942</v>
      </c>
      <c r="E21" s="52">
        <f t="shared" si="6"/>
        <v>2058014.921972</v>
      </c>
      <c r="F21" s="52">
        <f t="shared" si="6"/>
        <v>1462869</v>
      </c>
      <c r="G21" s="52">
        <f>G18+G19+G20</f>
        <v>13244874</v>
      </c>
      <c r="H21" s="52">
        <f>H18+H19+H20</f>
        <v>9653323.921972001</v>
      </c>
      <c r="I21" s="57">
        <f>H21*100/G21</f>
        <v>72.883471160027653</v>
      </c>
    </row>
    <row r="22" spans="1:9" ht="50.25" customHeight="1" x14ac:dyDescent="0.25">
      <c r="A22" s="50" t="s">
        <v>401</v>
      </c>
      <c r="B22" s="58">
        <f>B18*100/B21</f>
        <v>97.277703076966404</v>
      </c>
      <c r="C22" s="58">
        <f t="shared" ref="C22:H22" si="7">C18*100/C21</f>
        <v>97.235222946852772</v>
      </c>
      <c r="D22" s="58">
        <f t="shared" si="7"/>
        <v>97.355750061184025</v>
      </c>
      <c r="E22" s="58">
        <f t="shared" si="7"/>
        <v>97.04681958137779</v>
      </c>
      <c r="F22" s="58">
        <f t="shared" si="7"/>
        <v>98.037965121962387</v>
      </c>
      <c r="G22" s="58">
        <f t="shared" si="7"/>
        <v>86.298835307908547</v>
      </c>
      <c r="H22" s="58">
        <f t="shared" si="7"/>
        <v>97.352384569772212</v>
      </c>
      <c r="I22" s="57">
        <f t="shared" ref="I22:I23" si="8">H22*100/G22</f>
        <v>112.80845705787956</v>
      </c>
    </row>
    <row r="23" spans="1:9" ht="52.5" customHeight="1" x14ac:dyDescent="0.25">
      <c r="A23" s="50" t="s">
        <v>402</v>
      </c>
      <c r="B23" s="59">
        <f>100-B22</f>
        <v>2.7222969230335963</v>
      </c>
      <c r="C23" s="59">
        <f t="shared" ref="C23:H23" si="9">100-C22</f>
        <v>2.7647770531472275</v>
      </c>
      <c r="D23" s="59">
        <f t="shared" si="9"/>
        <v>2.6442499388159746</v>
      </c>
      <c r="E23" s="59">
        <f t="shared" si="9"/>
        <v>2.9531804186222104</v>
      </c>
      <c r="F23" s="59">
        <f t="shared" si="9"/>
        <v>1.9620348780376133</v>
      </c>
      <c r="G23" s="59">
        <f t="shared" si="9"/>
        <v>13.701164692091453</v>
      </c>
      <c r="H23" s="59">
        <f t="shared" si="9"/>
        <v>2.6476154302277877</v>
      </c>
      <c r="I23" s="57">
        <f t="shared" si="8"/>
        <v>19.324017262240755</v>
      </c>
    </row>
  </sheetData>
  <mergeCells count="19">
    <mergeCell ref="A1:I1"/>
    <mergeCell ref="A16:A17"/>
    <mergeCell ref="B16:B17"/>
    <mergeCell ref="C16:C17"/>
    <mergeCell ref="D16:D17"/>
    <mergeCell ref="E16:E17"/>
    <mergeCell ref="F16:F17"/>
    <mergeCell ref="A2:I2"/>
    <mergeCell ref="H4:I4"/>
    <mergeCell ref="H5:I5"/>
    <mergeCell ref="A6:A7"/>
    <mergeCell ref="B6:B7"/>
    <mergeCell ref="C6:C7"/>
    <mergeCell ref="D6:D7"/>
    <mergeCell ref="E6:E7"/>
    <mergeCell ref="F6:F7"/>
    <mergeCell ref="G6:I6"/>
    <mergeCell ref="B3:H3"/>
    <mergeCell ref="G16:I16"/>
  </mergeCells>
  <pageMargins left="0" right="0" top="0" bottom="0"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CHỈ TIÊU</vt:lpstr>
      <vt:lpstr>MẠNG LƯỚI TRƯỜNG, LỚP</vt:lpstr>
      <vt:lpstr>SÁP NHẬP TRƯỜNG</vt:lpstr>
      <vt:lpstr>CBQL,GV,NV</vt:lpstr>
      <vt:lpstr>KINH PHÍ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Admin</cp:lastModifiedBy>
  <cp:lastPrinted>2020-12-03T02:13:59Z</cp:lastPrinted>
  <dcterms:created xsi:type="dcterms:W3CDTF">2020-11-05T14:08:24Z</dcterms:created>
  <dcterms:modified xsi:type="dcterms:W3CDTF">2020-12-03T02:14:24Z</dcterms:modified>
</cp:coreProperties>
</file>