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VIEC CO QUAN\3. Ban PC\2. Giám sát, Ks\2022\2. XPHC\0. BC kết quả giám sát\"/>
    </mc:Choice>
  </mc:AlternateContent>
  <xr:revisionPtr revIDLastSave="0" documentId="13_ncr:1_{17809E04-67BE-411F-8730-9E5B6561E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ác huyện, TP" sheetId="1" r:id="rId1"/>
    <sheet name="Sa Thay" sheetId="12" state="hidden" r:id="rId2"/>
    <sheet name="Ia HDrai" sheetId="14" state="hidden" r:id="rId3"/>
    <sheet name="TMR" sheetId="19" state="hidden" r:id="rId4"/>
    <sheet name="KPL" sheetId="21" state="hidden" r:id="rId5"/>
    <sheet name="ĐT" sheetId="22" state="hidden" r:id="rId6"/>
    <sheet name="ĐH" sheetId="23" state="hidden" r:id="rId7"/>
    <sheet name="NH" sheetId="24" state="hidden" r:id="rId8"/>
    <sheet name="ĐGL" sheetId="25" state="hidden" r:id="rId9"/>
    <sheet name="KR" sheetId="26" state="hidden" r:id="rId10"/>
    <sheet name="TP" sheetId="27" state="hidden" r:id="rId11"/>
    <sheet name="Lĩnh vực Thuế" sheetId="29" r:id="rId12"/>
    <sheet name="Lĩnh vực QLTT" sheetId="28" r:id="rId13"/>
  </sheets>
  <externalReferences>
    <externalReference r:id="rId14"/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" i="1" l="1"/>
  <c r="U19" i="24"/>
  <c r="D17" i="1"/>
  <c r="B15" i="24"/>
  <c r="C17" i="1" s="1"/>
  <c r="E17" i="1"/>
  <c r="E15" i="24"/>
  <c r="F17" i="1" s="1"/>
  <c r="F15" i="24"/>
  <c r="G17" i="1" s="1"/>
  <c r="G15" i="24"/>
  <c r="H17" i="1" s="1"/>
  <c r="H15" i="24"/>
  <c r="I17" i="1" s="1"/>
  <c r="I15" i="24"/>
  <c r="J17" i="1" s="1"/>
  <c r="J15" i="24"/>
  <c r="K17" i="1" s="1"/>
  <c r="K15" i="24"/>
  <c r="L17" i="1" s="1"/>
  <c r="L15" i="24"/>
  <c r="M17" i="1" s="1"/>
  <c r="M15" i="24"/>
  <c r="N17" i="1" s="1"/>
  <c r="N15" i="24"/>
  <c r="O17" i="1" s="1"/>
  <c r="O15" i="24"/>
  <c r="P17" i="1" s="1"/>
  <c r="P15" i="24"/>
  <c r="Q17" i="1" s="1"/>
  <c r="Q15" i="24"/>
  <c r="R17" i="1" s="1"/>
  <c r="R15" i="24"/>
  <c r="S17" i="1" s="1"/>
  <c r="S15" i="24"/>
  <c r="T17" i="1" s="1"/>
  <c r="T15" i="24"/>
  <c r="C15" i="27"/>
  <c r="J36" i="29"/>
  <c r="J33" i="29" s="1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U33" i="29"/>
  <c r="T33" i="29"/>
  <c r="S33" i="29"/>
  <c r="R33" i="29"/>
  <c r="Q33" i="29"/>
  <c r="P33" i="29"/>
  <c r="O33" i="29"/>
  <c r="N33" i="29"/>
  <c r="M33" i="29"/>
  <c r="L33" i="29"/>
  <c r="K33" i="29"/>
  <c r="I33" i="29"/>
  <c r="H33" i="29"/>
  <c r="G33" i="29"/>
  <c r="F33" i="29"/>
  <c r="E33" i="29"/>
  <c r="D33" i="29"/>
  <c r="C33" i="29"/>
  <c r="B33" i="29"/>
  <c r="U31" i="29"/>
  <c r="U29" i="29" s="1"/>
  <c r="T31" i="29"/>
  <c r="T29" i="29" s="1"/>
  <c r="S31" i="29"/>
  <c r="S29" i="29" s="1"/>
  <c r="R31" i="29"/>
  <c r="R29" i="29" s="1"/>
  <c r="Q31" i="29"/>
  <c r="P31" i="29"/>
  <c r="P29" i="29" s="1"/>
  <c r="O31" i="29"/>
  <c r="O29" i="29" s="1"/>
  <c r="N31" i="29"/>
  <c r="N29" i="29" s="1"/>
  <c r="M31" i="29"/>
  <c r="M29" i="29" s="1"/>
  <c r="L31" i="29"/>
  <c r="L29" i="29" s="1"/>
  <c r="K31" i="29"/>
  <c r="K29" i="29" s="1"/>
  <c r="J31" i="29"/>
  <c r="J29" i="29" s="1"/>
  <c r="I31" i="29"/>
  <c r="I29" i="29" s="1"/>
  <c r="H31" i="29"/>
  <c r="H29" i="29" s="1"/>
  <c r="G31" i="29"/>
  <c r="G29" i="29" s="1"/>
  <c r="F31" i="29"/>
  <c r="F29" i="29" s="1"/>
  <c r="E31" i="29"/>
  <c r="E29" i="29" s="1"/>
  <c r="D31" i="29"/>
  <c r="D29" i="29" s="1"/>
  <c r="C31" i="29"/>
  <c r="C29" i="29" s="1"/>
  <c r="B31" i="29"/>
  <c r="B29" i="29" s="1"/>
  <c r="Q29" i="29"/>
  <c r="U28" i="29"/>
  <c r="U26" i="29" s="1"/>
  <c r="T28" i="29"/>
  <c r="T26" i="29" s="1"/>
  <c r="S28" i="29"/>
  <c r="S26" i="29" s="1"/>
  <c r="R28" i="29"/>
  <c r="R26" i="29" s="1"/>
  <c r="Q28" i="29"/>
  <c r="Q26" i="29" s="1"/>
  <c r="P28" i="29"/>
  <c r="P26" i="29" s="1"/>
  <c r="O28" i="29"/>
  <c r="O26" i="29" s="1"/>
  <c r="N28" i="29"/>
  <c r="N26" i="29" s="1"/>
  <c r="M28" i="29"/>
  <c r="M26" i="29" s="1"/>
  <c r="L28" i="29"/>
  <c r="L26" i="29" s="1"/>
  <c r="K28" i="29"/>
  <c r="K26" i="29" s="1"/>
  <c r="J28" i="29"/>
  <c r="J26" i="29" s="1"/>
  <c r="I28" i="29"/>
  <c r="H28" i="29"/>
  <c r="H26" i="29" s="1"/>
  <c r="G28" i="29"/>
  <c r="G26" i="29" s="1"/>
  <c r="F28" i="29"/>
  <c r="F26" i="29" s="1"/>
  <c r="E28" i="29"/>
  <c r="E26" i="29" s="1"/>
  <c r="D28" i="29"/>
  <c r="D26" i="29" s="1"/>
  <c r="C28" i="29"/>
  <c r="C26" i="29" s="1"/>
  <c r="B28" i="29"/>
  <c r="B26" i="29" s="1"/>
  <c r="I26" i="29"/>
  <c r="U25" i="29"/>
  <c r="U23" i="29" s="1"/>
  <c r="T25" i="29"/>
  <c r="T23" i="29" s="1"/>
  <c r="S25" i="29"/>
  <c r="S23" i="29" s="1"/>
  <c r="R25" i="29"/>
  <c r="R23" i="29" s="1"/>
  <c r="Q25" i="29"/>
  <c r="P25" i="29"/>
  <c r="P23" i="29" s="1"/>
  <c r="O25" i="29"/>
  <c r="O23" i="29" s="1"/>
  <c r="N25" i="29"/>
  <c r="N23" i="29" s="1"/>
  <c r="M25" i="29"/>
  <c r="M23" i="29" s="1"/>
  <c r="L25" i="29"/>
  <c r="L23" i="29" s="1"/>
  <c r="K25" i="29"/>
  <c r="K23" i="29" s="1"/>
  <c r="J25" i="29"/>
  <c r="J23" i="29" s="1"/>
  <c r="I25" i="29"/>
  <c r="I23" i="29" s="1"/>
  <c r="H25" i="29"/>
  <c r="H23" i="29" s="1"/>
  <c r="G25" i="29"/>
  <c r="G23" i="29" s="1"/>
  <c r="F25" i="29"/>
  <c r="F23" i="29" s="1"/>
  <c r="E25" i="29"/>
  <c r="E23" i="29" s="1"/>
  <c r="D25" i="29"/>
  <c r="D23" i="29" s="1"/>
  <c r="C25" i="29"/>
  <c r="C23" i="29" s="1"/>
  <c r="B25" i="29"/>
  <c r="B23" i="29" s="1"/>
  <c r="Q23" i="29"/>
  <c r="U22" i="29"/>
  <c r="U20" i="29" s="1"/>
  <c r="T22" i="29"/>
  <c r="T20" i="29" s="1"/>
  <c r="S22" i="29"/>
  <c r="S20" i="29" s="1"/>
  <c r="R22" i="29"/>
  <c r="R20" i="29" s="1"/>
  <c r="Q22" i="29"/>
  <c r="Q20" i="29" s="1"/>
  <c r="P22" i="29"/>
  <c r="P20" i="29" s="1"/>
  <c r="O22" i="29"/>
  <c r="O20" i="29" s="1"/>
  <c r="N22" i="29"/>
  <c r="N20" i="29" s="1"/>
  <c r="M22" i="29"/>
  <c r="M20" i="29" s="1"/>
  <c r="L22" i="29"/>
  <c r="L20" i="29" s="1"/>
  <c r="K22" i="29"/>
  <c r="K20" i="29" s="1"/>
  <c r="J22" i="29"/>
  <c r="J20" i="29" s="1"/>
  <c r="I22" i="29"/>
  <c r="I20" i="29" s="1"/>
  <c r="H22" i="29"/>
  <c r="H20" i="29" s="1"/>
  <c r="G22" i="29"/>
  <c r="G20" i="29" s="1"/>
  <c r="F22" i="29"/>
  <c r="F20" i="29" s="1"/>
  <c r="E22" i="29"/>
  <c r="E20" i="29" s="1"/>
  <c r="D22" i="29"/>
  <c r="D20" i="29" s="1"/>
  <c r="C22" i="29"/>
  <c r="C20" i="29" s="1"/>
  <c r="B22" i="29"/>
  <c r="B20" i="29" s="1"/>
  <c r="U19" i="29"/>
  <c r="U17" i="29" s="1"/>
  <c r="T19" i="29"/>
  <c r="T17" i="29" s="1"/>
  <c r="S19" i="29"/>
  <c r="S17" i="29" s="1"/>
  <c r="R19" i="29"/>
  <c r="R17" i="29" s="1"/>
  <c r="Q19" i="29"/>
  <c r="P19" i="29"/>
  <c r="P17" i="29" s="1"/>
  <c r="O19" i="29"/>
  <c r="O17" i="29" s="1"/>
  <c r="N19" i="29"/>
  <c r="N17" i="29" s="1"/>
  <c r="M19" i="29"/>
  <c r="M17" i="29" s="1"/>
  <c r="L19" i="29"/>
  <c r="L17" i="29" s="1"/>
  <c r="K19" i="29"/>
  <c r="K17" i="29" s="1"/>
  <c r="J19" i="29"/>
  <c r="J17" i="29" s="1"/>
  <c r="I19" i="29"/>
  <c r="I17" i="29" s="1"/>
  <c r="H19" i="29"/>
  <c r="H17" i="29" s="1"/>
  <c r="G19" i="29"/>
  <c r="G17" i="29" s="1"/>
  <c r="F19" i="29"/>
  <c r="F17" i="29" s="1"/>
  <c r="E19" i="29"/>
  <c r="E17" i="29" s="1"/>
  <c r="D19" i="29"/>
  <c r="D17" i="29" s="1"/>
  <c r="C19" i="29"/>
  <c r="C17" i="29" s="1"/>
  <c r="B19" i="29"/>
  <c r="B17" i="29" s="1"/>
  <c r="Q17" i="29"/>
  <c r="U16" i="29"/>
  <c r="U14" i="29" s="1"/>
  <c r="T16" i="29"/>
  <c r="T14" i="29" s="1"/>
  <c r="S16" i="29"/>
  <c r="S14" i="29" s="1"/>
  <c r="R16" i="29"/>
  <c r="R14" i="29" s="1"/>
  <c r="Q16" i="29"/>
  <c r="P16" i="29"/>
  <c r="P14" i="29" s="1"/>
  <c r="O16" i="29"/>
  <c r="O14" i="29" s="1"/>
  <c r="N16" i="29"/>
  <c r="N14" i="29" s="1"/>
  <c r="M16" i="29"/>
  <c r="M14" i="29" s="1"/>
  <c r="L16" i="29"/>
  <c r="L14" i="29" s="1"/>
  <c r="K16" i="29"/>
  <c r="K14" i="29" s="1"/>
  <c r="J16" i="29"/>
  <c r="J14" i="29" s="1"/>
  <c r="I16" i="29"/>
  <c r="I14" i="29" s="1"/>
  <c r="H16" i="29"/>
  <c r="H14" i="29" s="1"/>
  <c r="G16" i="29"/>
  <c r="G14" i="29" s="1"/>
  <c r="F16" i="29"/>
  <c r="F14" i="29" s="1"/>
  <c r="E16" i="29"/>
  <c r="E14" i="29" s="1"/>
  <c r="D16" i="29"/>
  <c r="D14" i="29" s="1"/>
  <c r="C16" i="29"/>
  <c r="C14" i="29" s="1"/>
  <c r="B16" i="29"/>
  <c r="B14" i="29" s="1"/>
  <c r="Q14" i="29"/>
  <c r="U13" i="29"/>
  <c r="U11" i="29" s="1"/>
  <c r="T13" i="29"/>
  <c r="T11" i="29" s="1"/>
  <c r="S13" i="29"/>
  <c r="S11" i="29" s="1"/>
  <c r="R13" i="29"/>
  <c r="R11" i="29" s="1"/>
  <c r="Q13" i="29"/>
  <c r="P13" i="29"/>
  <c r="P11" i="29" s="1"/>
  <c r="O13" i="29"/>
  <c r="O11" i="29" s="1"/>
  <c r="N13" i="29"/>
  <c r="N11" i="29" s="1"/>
  <c r="M13" i="29"/>
  <c r="M11" i="29" s="1"/>
  <c r="L13" i="29"/>
  <c r="L11" i="29" s="1"/>
  <c r="K13" i="29"/>
  <c r="K11" i="29" s="1"/>
  <c r="J13" i="29"/>
  <c r="J11" i="29" s="1"/>
  <c r="I13" i="29"/>
  <c r="I11" i="29" s="1"/>
  <c r="H13" i="29"/>
  <c r="H11" i="29" s="1"/>
  <c r="G13" i="29"/>
  <c r="G11" i="29" s="1"/>
  <c r="F13" i="29"/>
  <c r="F11" i="29" s="1"/>
  <c r="E13" i="29"/>
  <c r="E11" i="29" s="1"/>
  <c r="D13" i="29"/>
  <c r="D11" i="29" s="1"/>
  <c r="C13" i="29"/>
  <c r="C11" i="29" s="1"/>
  <c r="B13" i="29"/>
  <c r="B11" i="29" s="1"/>
  <c r="Q11" i="29"/>
  <c r="B12" i="28"/>
  <c r="C12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Q12" i="28"/>
  <c r="R12" i="28"/>
  <c r="S12" i="28"/>
  <c r="T12" i="28"/>
  <c r="U12" i="28"/>
  <c r="B13" i="28"/>
  <c r="C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B14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B15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M32" i="29" l="1"/>
  <c r="N32" i="29"/>
  <c r="N16" i="28"/>
  <c r="E32" i="29"/>
  <c r="F32" i="29"/>
  <c r="F39" i="29" s="1"/>
  <c r="K16" i="28"/>
  <c r="J16" i="28"/>
  <c r="G32" i="29"/>
  <c r="G39" i="29" s="1"/>
  <c r="O32" i="29"/>
  <c r="O39" i="29" s="1"/>
  <c r="I32" i="29"/>
  <c r="Q32" i="29"/>
  <c r="Q39" i="29" s="1"/>
  <c r="D32" i="29"/>
  <c r="L32" i="29"/>
  <c r="L39" i="29" s="1"/>
  <c r="T32" i="29"/>
  <c r="T39" i="29" s="1"/>
  <c r="U32" i="29"/>
  <c r="U39" i="29" s="1"/>
  <c r="P32" i="29"/>
  <c r="P39" i="29" s="1"/>
  <c r="H32" i="29"/>
  <c r="H39" i="29" s="1"/>
  <c r="D39" i="29"/>
  <c r="O16" i="28"/>
  <c r="S16" i="28"/>
  <c r="G16" i="28"/>
  <c r="R16" i="28"/>
  <c r="B16" i="28"/>
  <c r="F16" i="28"/>
  <c r="C16" i="28"/>
  <c r="I39" i="29"/>
  <c r="N39" i="29"/>
  <c r="R32" i="29"/>
  <c r="R39" i="29" s="1"/>
  <c r="J32" i="29"/>
  <c r="J39" i="29" s="1"/>
  <c r="P16" i="28"/>
  <c r="B32" i="29"/>
  <c r="B39" i="29" s="1"/>
  <c r="K32" i="29"/>
  <c r="K39" i="29" s="1"/>
  <c r="S32" i="29"/>
  <c r="S39" i="29" s="1"/>
  <c r="H16" i="28"/>
  <c r="Q16" i="28"/>
  <c r="I16" i="28"/>
  <c r="C32" i="29"/>
  <c r="C39" i="29" s="1"/>
  <c r="T16" i="28"/>
  <c r="D16" i="28"/>
  <c r="L16" i="28"/>
  <c r="U16" i="28"/>
  <c r="M16" i="28"/>
  <c r="E16" i="28"/>
  <c r="E39" i="29"/>
  <c r="M39" i="29"/>
  <c r="F21" i="1"/>
  <c r="V20" i="1"/>
  <c r="U20" i="1"/>
  <c r="L20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D16" i="1"/>
  <c r="E16" i="1"/>
  <c r="F16" i="1"/>
  <c r="G16" i="1"/>
  <c r="H16" i="1"/>
  <c r="I16" i="1"/>
  <c r="J16" i="1"/>
  <c r="L16" i="1"/>
  <c r="M16" i="1"/>
  <c r="N16" i="1"/>
  <c r="O16" i="1"/>
  <c r="P16" i="1"/>
  <c r="Q16" i="1"/>
  <c r="R16" i="1"/>
  <c r="S16" i="1"/>
  <c r="T16" i="1"/>
  <c r="U16" i="1"/>
  <c r="V16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D14" i="1"/>
  <c r="E14" i="1"/>
  <c r="E21" i="1" s="1"/>
  <c r="F14" i="1"/>
  <c r="G14" i="1"/>
  <c r="H14" i="1"/>
  <c r="I14" i="1"/>
  <c r="J14" i="1"/>
  <c r="K14" i="1"/>
  <c r="L14" i="1"/>
  <c r="M14" i="1"/>
  <c r="M21" i="1" s="1"/>
  <c r="N14" i="1"/>
  <c r="N21" i="1" s="1"/>
  <c r="O14" i="1"/>
  <c r="P14" i="1"/>
  <c r="Q14" i="1"/>
  <c r="R14" i="1"/>
  <c r="S14" i="1"/>
  <c r="T14" i="1"/>
  <c r="U14" i="1"/>
  <c r="U21" i="1" s="1"/>
  <c r="V14" i="1"/>
  <c r="V21" i="1" s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9" i="1"/>
  <c r="C18" i="1"/>
  <c r="C16" i="1"/>
  <c r="C15" i="1"/>
  <c r="C14" i="1"/>
  <c r="C13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D11" i="1"/>
  <c r="D21" i="1" s="1"/>
  <c r="E11" i="1"/>
  <c r="F11" i="1"/>
  <c r="G11" i="1"/>
  <c r="G21" i="1" s="1"/>
  <c r="H11" i="1"/>
  <c r="H21" i="1" s="1"/>
  <c r="I11" i="1"/>
  <c r="I21" i="1" s="1"/>
  <c r="J11" i="1"/>
  <c r="J21" i="1" s="1"/>
  <c r="K11" i="1"/>
  <c r="K21" i="1" s="1"/>
  <c r="L11" i="1"/>
  <c r="L21" i="1" s="1"/>
  <c r="M11" i="1"/>
  <c r="N11" i="1"/>
  <c r="O11" i="1"/>
  <c r="O21" i="1" s="1"/>
  <c r="P11" i="1"/>
  <c r="P21" i="1" s="1"/>
  <c r="Q11" i="1"/>
  <c r="Q21" i="1" s="1"/>
  <c r="R11" i="1"/>
  <c r="R21" i="1" s="1"/>
  <c r="S11" i="1"/>
  <c r="S21" i="1" s="1"/>
  <c r="T11" i="1"/>
  <c r="T21" i="1" s="1"/>
  <c r="U11" i="1"/>
  <c r="V11" i="1"/>
  <c r="C11" i="1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U13" i="24" l="1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29" i="21"/>
  <c r="F29" i="21"/>
  <c r="J28" i="21"/>
  <c r="H28" i="21" s="1"/>
  <c r="B28" i="21"/>
  <c r="J27" i="21"/>
  <c r="H27" i="21" s="1"/>
  <c r="E27" i="21"/>
  <c r="B27" i="21" s="1"/>
  <c r="B24" i="21" s="1"/>
  <c r="J26" i="21"/>
  <c r="H26" i="21"/>
  <c r="B26" i="21"/>
  <c r="J25" i="21"/>
  <c r="J24" i="21" s="1"/>
  <c r="H25" i="21"/>
  <c r="B25" i="21"/>
  <c r="U24" i="21"/>
  <c r="T24" i="21"/>
  <c r="S24" i="21"/>
  <c r="R24" i="21"/>
  <c r="Q24" i="21"/>
  <c r="P24" i="21"/>
  <c r="O24" i="21"/>
  <c r="O29" i="21" s="1"/>
  <c r="N24" i="21"/>
  <c r="M24" i="21"/>
  <c r="L24" i="21"/>
  <c r="K24" i="21"/>
  <c r="I24" i="21"/>
  <c r="G24" i="21"/>
  <c r="G29" i="21" s="1"/>
  <c r="F24" i="21"/>
  <c r="E24" i="21"/>
  <c r="D24" i="21"/>
  <c r="C24" i="21"/>
  <c r="M23" i="21"/>
  <c r="J23" i="21"/>
  <c r="H23" i="21"/>
  <c r="E23" i="21"/>
  <c r="B23" i="21" s="1"/>
  <c r="M22" i="21"/>
  <c r="J22" i="21"/>
  <c r="H22" i="21"/>
  <c r="E22" i="21"/>
  <c r="B22" i="21"/>
  <c r="M21" i="21"/>
  <c r="J21" i="21"/>
  <c r="H21" i="21" s="1"/>
  <c r="E21" i="21"/>
  <c r="B21" i="21" s="1"/>
  <c r="M20" i="21"/>
  <c r="J20" i="21"/>
  <c r="H20" i="21"/>
  <c r="E20" i="21"/>
  <c r="B20" i="21" s="1"/>
  <c r="M19" i="21"/>
  <c r="J19" i="21"/>
  <c r="H19" i="21" s="1"/>
  <c r="E19" i="21"/>
  <c r="B19" i="21"/>
  <c r="M18" i="21"/>
  <c r="M13" i="21" s="1"/>
  <c r="M29" i="21" s="1"/>
  <c r="J18" i="21"/>
  <c r="H18" i="21" s="1"/>
  <c r="E18" i="21"/>
  <c r="B18" i="21"/>
  <c r="J17" i="21"/>
  <c r="H17" i="21"/>
  <c r="E17" i="21"/>
  <c r="B17" i="21"/>
  <c r="J16" i="21"/>
  <c r="H16" i="21" s="1"/>
  <c r="E16" i="21"/>
  <c r="B16" i="21"/>
  <c r="T15" i="21"/>
  <c r="J15" i="21"/>
  <c r="H15" i="21"/>
  <c r="E15" i="21"/>
  <c r="E13" i="21" s="1"/>
  <c r="E29" i="21" s="1"/>
  <c r="B15" i="21"/>
  <c r="J14" i="21"/>
  <c r="H14" i="21"/>
  <c r="E14" i="21"/>
  <c r="B14" i="21" s="1"/>
  <c r="U13" i="21"/>
  <c r="U29" i="21" s="1"/>
  <c r="T13" i="21"/>
  <c r="T29" i="21" s="1"/>
  <c r="S13" i="21"/>
  <c r="S29" i="21" s="1"/>
  <c r="R13" i="21"/>
  <c r="R29" i="21" s="1"/>
  <c r="Q13" i="21"/>
  <c r="Q29" i="21" s="1"/>
  <c r="P13" i="21"/>
  <c r="P29" i="21" s="1"/>
  <c r="O13" i="21"/>
  <c r="N13" i="21"/>
  <c r="L13" i="21"/>
  <c r="L29" i="21" s="1"/>
  <c r="K13" i="21"/>
  <c r="K29" i="21" s="1"/>
  <c r="J13" i="21"/>
  <c r="J29" i="21" s="1"/>
  <c r="I13" i="21"/>
  <c r="I29" i="21" s="1"/>
  <c r="G13" i="21"/>
  <c r="F13" i="21"/>
  <c r="D13" i="21"/>
  <c r="D29" i="21" s="1"/>
  <c r="C13" i="21"/>
  <c r="C29" i="21" s="1"/>
  <c r="H24" i="21" l="1"/>
  <c r="H13" i="21"/>
  <c r="B13" i="21"/>
  <c r="B29" i="21" s="1"/>
  <c r="H29" i="21" l="1"/>
  <c r="P38" i="19" l="1"/>
  <c r="H38" i="19"/>
  <c r="U27" i="19"/>
  <c r="U38" i="19" s="1"/>
  <c r="T27" i="19"/>
  <c r="T38" i="19" s="1"/>
  <c r="S27" i="19"/>
  <c r="S38" i="19" s="1"/>
  <c r="R27" i="19"/>
  <c r="R38" i="19" s="1"/>
  <c r="Q27" i="19"/>
  <c r="P27" i="19"/>
  <c r="O27" i="19"/>
  <c r="O38" i="19" s="1"/>
  <c r="N27" i="19"/>
  <c r="N38" i="19" s="1"/>
  <c r="M27" i="19"/>
  <c r="M38" i="19" s="1"/>
  <c r="L27" i="19"/>
  <c r="L38" i="19" s="1"/>
  <c r="K27" i="19"/>
  <c r="K38" i="19" s="1"/>
  <c r="J27" i="19"/>
  <c r="J38" i="19" s="1"/>
  <c r="I27" i="19"/>
  <c r="H27" i="19"/>
  <c r="G27" i="19"/>
  <c r="G38" i="19" s="1"/>
  <c r="F27" i="19"/>
  <c r="F38" i="19" s="1"/>
  <c r="E27" i="19"/>
  <c r="E38" i="19" s="1"/>
  <c r="D27" i="19"/>
  <c r="D38" i="19" s="1"/>
  <c r="C27" i="19"/>
  <c r="C38" i="19" s="1"/>
  <c r="B27" i="19"/>
  <c r="B38" i="19" s="1"/>
  <c r="B15" i="19"/>
  <c r="U12" i="19"/>
  <c r="T12" i="19"/>
  <c r="S12" i="19"/>
  <c r="R12" i="19"/>
  <c r="Q12" i="19"/>
  <c r="Q38" i="19" s="1"/>
  <c r="P12" i="19"/>
  <c r="O12" i="19"/>
  <c r="N12" i="19"/>
  <c r="M12" i="19"/>
  <c r="L12" i="19"/>
  <c r="K12" i="19"/>
  <c r="J12" i="19"/>
  <c r="I12" i="19"/>
  <c r="I38" i="19" s="1"/>
  <c r="H12" i="19"/>
  <c r="G12" i="19"/>
  <c r="F12" i="19"/>
  <c r="E12" i="19"/>
  <c r="D12" i="19"/>
  <c r="C12" i="19"/>
  <c r="B12" i="19"/>
  <c r="U13" i="14" l="1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C12" i="1" s="1"/>
  <c r="C21" i="1" s="1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Tong cuc Thue</author>
  </authors>
  <commentList>
    <comment ref="C21" authorId="0" shapeId="0" xr:uid="{117ECDEC-17F3-4B77-8A54-69C83951A4B2}">
      <text>
        <r>
          <rPr>
            <b/>
            <sz val="9"/>
            <color indexed="81"/>
            <rFont val="Tahoma"/>
            <family val="2"/>
          </rPr>
          <t>Tong cuc Thue:</t>
        </r>
        <r>
          <rPr>
            <sz val="9"/>
            <color indexed="81"/>
            <rFont val="Tahoma"/>
            <family val="2"/>
          </rPr>
          <t xml:space="preserve">
Ktra 13; KK 12; Đội thuế 20
; Ktra NB 03; Nam 1 cửa 2
</t>
        </r>
      </text>
    </comment>
    <comment ref="I21" authorId="0" shapeId="0" xr:uid="{07E40DCC-7D5D-4596-A480-AE64FFAEAFF3}">
      <text>
        <r>
          <rPr>
            <b/>
            <sz val="9"/>
            <color indexed="81"/>
            <rFont val="Tahoma"/>
            <family val="2"/>
          </rPr>
          <t>Tong cuc Thue:</t>
        </r>
        <r>
          <rPr>
            <sz val="9"/>
            <color indexed="81"/>
            <rFont val="Tahoma"/>
            <family val="2"/>
          </rPr>
          <t xml:space="preserve">
Ktra 13; KK 12; Nam 1 cửa 2</t>
        </r>
      </text>
    </comment>
    <comment ref="J21" authorId="0" shapeId="0" xr:uid="{55CA6DE6-A19C-49EC-B6B6-162A207FE214}">
      <text>
        <r>
          <rPr>
            <b/>
            <sz val="9"/>
            <color indexed="81"/>
            <rFont val="Tahoma"/>
            <family val="2"/>
          </rPr>
          <t>Nam 1 cửa 2; Quý 3; Đội thuế 17; KK 5</t>
        </r>
      </text>
    </comment>
    <comment ref="K21" authorId="0" shapeId="0" xr:uid="{D348F580-7CA6-4047-9701-C0E162950DF7}">
      <text>
        <r>
          <rPr>
            <b/>
            <sz val="9"/>
            <color indexed="81"/>
            <rFont val="Tahoma"/>
            <family val="2"/>
          </rPr>
          <t>Tong cuc Thue:</t>
        </r>
        <r>
          <rPr>
            <sz val="9"/>
            <color indexed="81"/>
            <rFont val="Tahoma"/>
            <family val="2"/>
          </rPr>
          <t xml:space="preserve">
Quý 3; Đội thuế 20</t>
        </r>
      </text>
    </comment>
  </commentList>
</comments>
</file>

<file path=xl/sharedStrings.xml><?xml version="1.0" encoding="utf-8"?>
<sst xmlns="http://schemas.openxmlformats.org/spreadsheetml/2006/main" count="542" uniqueCount="156">
  <si>
    <t>Năm</t>
  </si>
  <si>
    <t>Số vụ vi phạm (vụ)</t>
  </si>
  <si>
    <t>Số đối tượng bị xử phạt (đối tượng)</t>
  </si>
  <si>
    <t xml:space="preserve">Tổng số </t>
  </si>
  <si>
    <t>Chia ra</t>
  </si>
  <si>
    <t>Tổng số tiền phạt thu được (đồng)</t>
  </si>
  <si>
    <t>Số vụ  đã bị xử phạt</t>
  </si>
  <si>
    <t>Số vụ chưa xử phạt</t>
  </si>
  <si>
    <t>Số vụ chuyển xử lý bằng hình thức khác</t>
  </si>
  <si>
    <t>Tổ chức</t>
  </si>
  <si>
    <t>Cá nhân</t>
  </si>
  <si>
    <t>Truy cứu TNHS</t>
  </si>
  <si>
    <t>Người thành niên</t>
  </si>
  <si>
    <t>Tổng</t>
  </si>
  <si>
    <t xml:space="preserve">Số quyết định XPVPHC </t>
  </si>
  <si>
    <t>Tổng số tiền thu được từ bán, thanh lý tang vật, phương tiện bị tịch thu (đồng)</t>
  </si>
  <si>
    <t>Số quyết định bị cưỡng chế thi hành</t>
  </si>
  <si>
    <t>Số quyết định hoãn, giảm, miễn thi hành</t>
  </si>
  <si>
    <t>Số quyết định bị khiếu nại</t>
  </si>
  <si>
    <t>Số quyết định bị khởi kiện</t>
  </si>
  <si>
    <t>Áp dụng  biện pháp thay thế đối với người chưa thành niên</t>
  </si>
  <si>
    <t>01/01/2022 đến 28/02/2022</t>
  </si>
  <si>
    <t xml:space="preserve">PHỤ LỤC </t>
  </si>
  <si>
    <t>Người chưa thành niên</t>
  </si>
  <si>
    <t>số qyết định khiếu nại, khởi kiện đã được giải quyết</t>
  </si>
  <si>
    <r>
      <t xml:space="preserve">BẢNG TỔNG HỢP SỐ LIỆU VỀ XỬ PHẠT VI PHẠM HÀNH CHÍNH
</t>
    </r>
    <r>
      <rPr>
        <b/>
        <i/>
        <sz val="13"/>
        <color rgb="FF000000"/>
        <rFont val="Times New Roman"/>
        <family val="1"/>
      </rPr>
      <t>(Từ ngày 01/01/2021 đến ngày 28/02/2022)</t>
    </r>
  </si>
  <si>
    <t xml:space="preserve">Tình hình chấp hành các quyết định XPVPHC </t>
  </si>
  <si>
    <t>Số quyết định đã thi hành xong</t>
  </si>
  <si>
    <t>Sa Thầy</t>
  </si>
  <si>
    <t>ĐƠN VỊ</t>
  </si>
  <si>
    <t>Số quyết định khiếu nại, khởi kiện đã được giải quyết</t>
  </si>
  <si>
    <t>01/01/2022 - 28/02/2022</t>
  </si>
  <si>
    <t>(Kèm theo Báo cáo số     /BC-UBND, ngày     tháng 3 năm 2022 của UBND huyện Tu Mơ Rông)</t>
  </si>
  <si>
    <t>Hạt Kiểm lâm</t>
  </si>
  <si>
    <t>TNMT</t>
  </si>
  <si>
    <t>CAH</t>
  </si>
  <si>
    <t>Xã Đăk Hà</t>
  </si>
  <si>
    <t>Xã Đăk Tờ Kan</t>
  </si>
  <si>
    <t>Xã Đăk Rơ Ông</t>
  </si>
  <si>
    <t>20.000.000</t>
  </si>
  <si>
    <t>Xã Đăk Sao</t>
  </si>
  <si>
    <t>Xã Ngọc Yêu</t>
  </si>
  <si>
    <t>Xã Tê Xăng</t>
  </si>
  <si>
    <t>Xã Măng Ri</t>
  </si>
  <si>
    <t>Xã Văn Xuôi</t>
  </si>
  <si>
    <t>Xã Ngọc Lây</t>
  </si>
  <si>
    <t>Xã Đăk Na</t>
  </si>
  <si>
    <t>Xã TMR</t>
  </si>
  <si>
    <t xml:space="preserve">ỦY BAN NHÂN DÂN </t>
  </si>
  <si>
    <r>
      <t>H</t>
    </r>
    <r>
      <rPr>
        <b/>
        <u/>
        <sz val="11"/>
        <color theme="1"/>
        <rFont val="Times New Roman"/>
        <family val="1"/>
      </rPr>
      <t>UYỆN KON PLÔN</t>
    </r>
    <r>
      <rPr>
        <b/>
        <sz val="11"/>
        <color theme="1"/>
        <rFont val="Times New Roman"/>
        <family val="1"/>
      </rPr>
      <t>G</t>
    </r>
  </si>
  <si>
    <t>Năm 2021</t>
  </si>
  <si>
    <t>Công an</t>
  </si>
  <si>
    <t>Chi cục thuế khu vực số 1</t>
  </si>
  <si>
    <t>Phòng Tài nguyên và Môi trường</t>
  </si>
  <si>
    <t>Phòng Nội vụ</t>
  </si>
  <si>
    <t>Văn phòng</t>
  </si>
  <si>
    <t>Thị trấn Măng Đen</t>
  </si>
  <si>
    <t>Đăk Nên</t>
  </si>
  <si>
    <t xml:space="preserve">Măng Cành </t>
  </si>
  <si>
    <t>Ngọc Tem</t>
  </si>
  <si>
    <t>(Kèm theo Báo cáo số:      /BC-UBND, ngày      /3/2022 của Ủy ban nhân dân huyện Đăk Tô)</t>
  </si>
  <si>
    <r>
      <t xml:space="preserve">BẢNG TỔNG HỢP SỐ LIỆU VỀ XỬ PHẠT VI PHẠM HÀNH CHÍNH
</t>
    </r>
    <r>
      <rPr>
        <b/>
        <i/>
        <sz val="13"/>
        <color indexed="8"/>
        <rFont val="Times New Roman"/>
        <family val="1"/>
      </rPr>
      <t>(Từ ngày 01/01/2021 đến ngày 28/02/2022)</t>
    </r>
  </si>
  <si>
    <t>172.000.000đ</t>
  </si>
  <si>
    <t>124.850.000</t>
  </si>
  <si>
    <t>22.850.000</t>
  </si>
  <si>
    <t>147.700.000</t>
  </si>
  <si>
    <t>ỦY BAN NHÂN DÂN</t>
  </si>
  <si>
    <t>CỘNG HÒA XÃ HỘI CHỦ NGHĨA VIỆT NAM</t>
  </si>
  <si>
    <t>THÀNH PHỐ KON TUM</t>
  </si>
  <si>
    <t>Độc lập - Tự do - Hạnh phúc</t>
  </si>
  <si>
    <t>BẢNG TỔNG HỢP SỐ LIỆU XỬ PHẠT VI PHẠM HÀNH CHÍNH TRÊN ĐỊA BÀN THÀNH PHỐ 
TỪ NĂM NGÀY 01/01/2021 ĐẾN HẾT NGÀY 28/02/2021</t>
  </si>
  <si>
    <t>(Kèm theo Báo cáo số:      /BC-UBND, ngày ……/3/2022 của Ủy ban nhân dân thành phố Kon Tum)</t>
  </si>
  <si>
    <t>Stt</t>
  </si>
  <si>
    <t>NĂM</t>
  </si>
  <si>
    <t>Tổng số vụ vi phạm</t>
  </si>
  <si>
    <t>Tổng số đối tượng bị xử phạt</t>
  </si>
  <si>
    <t>Tổng số quyết định xử phạt VPHC</t>
  </si>
  <si>
    <t>Kết quả thi hành quyết định xử phạt VPHC</t>
  </si>
  <si>
    <t>Số vụ bị xử phạt VPHC</t>
  </si>
  <si>
    <t>Số vụ chuyển truy cứu trách nhiệm hình sự</t>
  </si>
  <si>
    <t>Số vụ áp dụng biện pháp thay thế nhắc nhở đối với người chưa thành niên</t>
  </si>
  <si>
    <t>Số quyết định đã thi hành</t>
  </si>
  <si>
    <t>Số quyết định hoãn, miễn, giảm</t>
  </si>
  <si>
    <t>Số quyết định bị khiếu nại, khởi kiện</t>
  </si>
  <si>
    <t>Tổng số tiền phạt thu được</t>
  </si>
  <si>
    <t>Tổng số tiền thu được từ bán, thanh lý tang vật, phương tiện bị tịch thu</t>
  </si>
  <si>
    <t>Nam</t>
  </si>
  <si>
    <t>Nữ</t>
  </si>
  <si>
    <t>Đối tượng khác</t>
  </si>
  <si>
    <t>Dưới 18 tuổi</t>
  </si>
  <si>
    <t>Từ đủ 18 tuổi trở lên</t>
  </si>
  <si>
    <t>Từ 01/01/2022 - 28/2/2022</t>
  </si>
  <si>
    <t>Tổng cộng:</t>
  </si>
  <si>
    <t>Ia Hdrai</t>
  </si>
  <si>
    <t>Tu Mơ Rông</t>
  </si>
  <si>
    <t>Kon Plông</t>
  </si>
  <si>
    <t>Đăk Tô</t>
  </si>
  <si>
    <t>Đăk Hà</t>
  </si>
  <si>
    <t>Ngọc Hồi</t>
  </si>
  <si>
    <t>Kon Rẫy</t>
  </si>
  <si>
    <t>TP Kon Tum</t>
  </si>
  <si>
    <t>Đăk Glei</t>
  </si>
  <si>
    <t>STT</t>
  </si>
  <si>
    <t>Số vụ vi phạm (vụ)</t>
  </si>
  <si>
    <t>Số đối tượng bị xử phạt</t>
  </si>
  <si>
    <t>Tình hình chấp hành các QĐ XPVPHC</t>
  </si>
  <si>
    <t>Tổng 
số</t>
  </si>
  <si>
    <t>Số QĐXP VPHC</t>
  </si>
  <si>
    <t>Số QĐXP
bị khiếu nại</t>
  </si>
  <si>
    <t>Số QĐXP 
bị khởi kiện</t>
  </si>
  <si>
    <t>Số  QĐXP 
bị KN, KK đã được giải quyết</t>
  </si>
  <si>
    <t>Tổng số
 tiền thu phạt
(đồng)</t>
  </si>
  <si>
    <t>Tổng số tiền
 thu được từ bán, thanh lý TVPTVP tịch thu (đồng)</t>
  </si>
  <si>
    <t>Số vụ đã 
bị XP</t>
  </si>
  <si>
    <t>Số vụ chưa
bị XP</t>
  </si>
  <si>
    <t>Số vụ 
chuyển xử lý
bằng hình thức khác</t>
  </si>
  <si>
    <t>Tổ 
chức</t>
  </si>
  <si>
    <t>Cá nhân</t>
  </si>
  <si>
    <t>Tổng
 số</t>
  </si>
  <si>
    <t xml:space="preserve">Tổng 
số </t>
  </si>
  <si>
    <t>chia ra</t>
  </si>
  <si>
    <t>Số QĐXP
đã thi hành</t>
  </si>
  <si>
    <t>Số QĐXP 
bị cưỡng chế thi hành</t>
  </si>
  <si>
    <t>Số QĐXP
bị hoãn, miễn…</t>
  </si>
  <si>
    <t>Truy cứu
 TNHS</t>
  </si>
  <si>
    <t xml:space="preserve">Áp dụng BP
 thay thế đối với người chưa thành niên </t>
  </si>
  <si>
    <t>Người
 TN</t>
  </si>
  <si>
    <t>Người 
chưa TN</t>
  </si>
  <si>
    <t>Đội QLTT
 số 1</t>
  </si>
  <si>
    <t>Đội QLTT
 số 2</t>
  </si>
  <si>
    <t>Đội QLTT
 số 3</t>
  </si>
  <si>
    <t>Cục QLTT tỉnh</t>
  </si>
  <si>
    <r>
      <t xml:space="preserve">BẢNG TỔNG HỢP SỐ LIỆU VỀ XỬ PHẠT VI PHẠM HÀNH CHÍNH CỦA CÁC HUYỆN, THÀNH PHỐ
</t>
    </r>
    <r>
      <rPr>
        <b/>
        <i/>
        <sz val="13"/>
        <color rgb="FF000000"/>
        <rFont val="Times New Roman"/>
        <family val="1"/>
      </rPr>
      <t>(Từ ngày 01/01/2021 đến ngày 28/02/2022)</t>
    </r>
  </si>
  <si>
    <r>
      <t xml:space="preserve">BẢNG TỔNG HỢP SỐ LIỆU VỀ XỬ PHẠT VI PHẠM HÀNH CHÍNH LĨNH VỰC QUẢN LÝ THỊ TRƯỜNG
</t>
    </r>
    <r>
      <rPr>
        <b/>
        <i/>
        <sz val="13"/>
        <color rgb="FF000000"/>
        <rFont val="Times New Roman"/>
        <family val="1"/>
      </rPr>
      <t>(Từ ngày 01/01/2021 đến ngày 28/02/2022)</t>
    </r>
  </si>
  <si>
    <t>PHÒNG TTKT</t>
  </si>
  <si>
    <t>PHÒNG NVDTPC</t>
  </si>
  <si>
    <t>PHÒNG TTHTNNT</t>
  </si>
  <si>
    <t>PHÒNG KKKTT</t>
  </si>
  <si>
    <r>
      <t xml:space="preserve">BẢNG TỔNG HỢP SỐ LIỆU VỀ XỬ PHẠT VI PHẠM HÀNH CHÍNH VỀ LĨNH VỰC THUẾ
</t>
    </r>
    <r>
      <rPr>
        <b/>
        <i/>
        <sz val="13"/>
        <color rgb="FF000000"/>
        <rFont val="Times New Roman"/>
        <family val="1"/>
      </rPr>
      <t>(Từ ngày 01/01/2021 đến ngày 28/02/2022)</t>
    </r>
  </si>
  <si>
    <t>CCT TP Kon Tum</t>
  </si>
  <si>
    <t>CCT Ngọc Hồi</t>
  </si>
  <si>
    <t>CCT Khu vực I</t>
  </si>
  <si>
    <t>CCT Khu vực II</t>
  </si>
  <si>
    <t>CCT Đăk Glei</t>
  </si>
  <si>
    <t>CCT Ia Hdrai</t>
  </si>
  <si>
    <t>CCT Sa Thầy</t>
  </si>
  <si>
    <t>VP Cục Thuế tỉnh</t>
  </si>
  <si>
    <t>TỔNG CỘNG</t>
  </si>
  <si>
    <t>trừ giao thông</t>
  </si>
  <si>
    <t>Trừ linh vực GT</t>
  </si>
  <si>
    <t>Trừ 633 vụ giao thông</t>
  </si>
  <si>
    <t>Trừ 3.611 vụ GT</t>
  </si>
  <si>
    <t>PHỤ LỤC 01</t>
  </si>
  <si>
    <t>PHỤ LỤC 02</t>
  </si>
  <si>
    <t>PHỤ LỤC 03</t>
  </si>
  <si>
    <t xml:space="preserve">CA phạt 39 trường hợp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</si>
</sst>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0.000000"/>
    <numFmt numFmtId="168" formatCode="_-* #,##0.00_-;\-* #,##0.00_-;_-* &quot;-&quot;??_-;_-@_-"/>
    <numFmt numFmtId="169" formatCode="_-* #,##0_-;\-* #,##0_-;_-* &quot;-&quot;_-;_-@_-"/>
    <numFmt numFmtId="170" formatCode="_-* #,##0_-;\-* #,##0_-;_-* &quot;-&quot;??_-;_-@_-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sz val="11"/>
      <color rgb="FF0000CC"/>
      <name val="Times New Roman"/>
      <family val="1"/>
    </font>
    <font>
      <b/>
      <i/>
      <sz val="13"/>
      <color rgb="FF00000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i/>
      <sz val="13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i/>
      <sz val="14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9" fillId="0" borderId="0"/>
    <xf numFmtId="0" fontId="39" fillId="0" borderId="0"/>
    <xf numFmtId="0" fontId="2" fillId="0" borderId="0"/>
    <xf numFmtId="0" fontId="39" fillId="0" borderId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166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24" fillId="0" borderId="0" xfId="0" applyFont="1"/>
    <xf numFmtId="0" fontId="12" fillId="0" borderId="0" xfId="0" applyFont="1"/>
    <xf numFmtId="0" fontId="26" fillId="0" borderId="0" xfId="0" applyFont="1"/>
    <xf numFmtId="0" fontId="28" fillId="0" borderId="1" xfId="0" applyFont="1" applyBorder="1" applyAlignment="1">
      <alignment horizontal="center" vertical="center"/>
    </xf>
    <xf numFmtId="166" fontId="22" fillId="0" borderId="1" xfId="2" applyNumberFormat="1" applyFont="1" applyBorder="1" applyAlignment="1">
      <alignment horizontal="center" vertical="center" wrapText="1"/>
    </xf>
    <xf numFmtId="0" fontId="29" fillId="0" borderId="0" xfId="0" applyFont="1"/>
    <xf numFmtId="0" fontId="21" fillId="0" borderId="1" xfId="0" applyFont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right" vertical="center" wrapText="1"/>
    </xf>
    <xf numFmtId="166" fontId="0" fillId="0" borderId="0" xfId="0" applyNumberFormat="1"/>
    <xf numFmtId="0" fontId="3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36" fillId="3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1" fillId="0" borderId="0" xfId="4" applyFont="1"/>
    <xf numFmtId="0" fontId="2" fillId="0" borderId="0" xfId="5"/>
    <xf numFmtId="0" fontId="42" fillId="0" borderId="0" xfId="3" applyFont="1" applyAlignment="1">
      <alignment vertical="center"/>
    </xf>
    <xf numFmtId="0" fontId="45" fillId="0" borderId="0" xfId="3" applyFont="1" applyAlignment="1">
      <alignment horizontal="center" vertical="center"/>
    </xf>
    <xf numFmtId="0" fontId="7" fillId="0" borderId="1" xfId="3" applyFont="1" applyBorder="1" applyAlignment="1">
      <alignment horizontal="center" vertical="center" textRotation="90" wrapText="1"/>
    </xf>
    <xf numFmtId="0" fontId="14" fillId="0" borderId="1" xfId="3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3" fontId="14" fillId="0" borderId="1" xfId="6" applyNumberFormat="1" applyFont="1" applyBorder="1" applyAlignment="1">
      <alignment horizontal="center" vertical="center"/>
    </xf>
    <xf numFmtId="0" fontId="14" fillId="0" borderId="1" xfId="6" applyFont="1" applyBorder="1" applyAlignment="1">
      <alignment horizontal="center"/>
    </xf>
    <xf numFmtId="3" fontId="14" fillId="0" borderId="1" xfId="6" applyNumberFormat="1" applyFont="1" applyBorder="1" applyAlignment="1">
      <alignment horizontal="center"/>
    </xf>
    <xf numFmtId="3" fontId="14" fillId="0" borderId="1" xfId="5" applyNumberFormat="1" applyFont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37" fontId="14" fillId="0" borderId="1" xfId="3" applyNumberFormat="1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3" fontId="14" fillId="0" borderId="1" xfId="5" applyNumberFormat="1" applyFont="1" applyBorder="1" applyAlignment="1">
      <alignment horizontal="center" vertical="center"/>
    </xf>
    <xf numFmtId="37" fontId="48" fillId="0" borderId="1" xfId="5" applyNumberFormat="1" applyFont="1" applyBorder="1" applyAlignment="1">
      <alignment horizontal="center" vertical="center"/>
    </xf>
    <xf numFmtId="0" fontId="2" fillId="0" borderId="0" xfId="5" applyAlignment="1">
      <alignment horizontal="center"/>
    </xf>
    <xf numFmtId="37" fontId="10" fillId="0" borderId="0" xfId="3" applyNumberFormat="1" applyFont="1" applyAlignment="1">
      <alignment vertical="center" wrapText="1"/>
    </xf>
    <xf numFmtId="0" fontId="10" fillId="0" borderId="0" xfId="5" applyFont="1" applyAlignment="1">
      <alignment vertical="center"/>
    </xf>
    <xf numFmtId="3" fontId="10" fillId="0" borderId="0" xfId="5" applyNumberFormat="1" applyFont="1" applyAlignment="1">
      <alignment vertical="center"/>
    </xf>
    <xf numFmtId="3" fontId="7" fillId="0" borderId="0" xfId="6" applyNumberFormat="1" applyFont="1" applyAlignment="1">
      <alignment vertical="center"/>
    </xf>
    <xf numFmtId="0" fontId="7" fillId="0" borderId="0" xfId="6" applyFont="1" applyAlignment="1">
      <alignment vertical="center"/>
    </xf>
    <xf numFmtId="3" fontId="7" fillId="0" borderId="0" xfId="5" applyNumberFormat="1" applyFont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50" fillId="0" borderId="0" xfId="0" applyNumberFormat="1" applyFont="1"/>
    <xf numFmtId="3" fontId="17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4" fillId="0" borderId="1" xfId="7" applyNumberFormat="1" applyFont="1" applyFill="1" applyBorder="1" applyAlignment="1">
      <alignment horizontal="right" vertical="center" wrapText="1"/>
    </xf>
    <xf numFmtId="0" fontId="51" fillId="0" borderId="1" xfId="0" applyFont="1" applyBorder="1" applyAlignment="1">
      <alignment horizontal="center" vertical="center"/>
    </xf>
    <xf numFmtId="3" fontId="14" fillId="0" borderId="1" xfId="8" applyNumberFormat="1" applyFont="1" applyFill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3" fontId="14" fillId="0" borderId="1" xfId="8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9" applyNumberFormat="1" applyFont="1" applyFill="1" applyBorder="1" applyAlignment="1">
      <alignment horizontal="right" vertical="center" wrapText="1"/>
    </xf>
    <xf numFmtId="0" fontId="49" fillId="0" borderId="1" xfId="0" applyFont="1" applyBorder="1" applyAlignment="1">
      <alignment horizontal="center" vertical="center" wrapText="1"/>
    </xf>
    <xf numFmtId="164" fontId="14" fillId="0" borderId="1" xfId="7" applyNumberFormat="1" applyFont="1" applyBorder="1" applyAlignment="1">
      <alignment horizontal="right" vertical="center" wrapText="1"/>
    </xf>
    <xf numFmtId="0" fontId="49" fillId="0" borderId="1" xfId="0" applyFont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70" fontId="14" fillId="0" borderId="1" xfId="8" applyNumberFormat="1" applyFont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53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7" fillId="0" borderId="0" xfId="0" applyFont="1"/>
    <xf numFmtId="0" fontId="3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19" fillId="0" borderId="0" xfId="0" applyNumberFormat="1" applyFont="1"/>
    <xf numFmtId="0" fontId="1" fillId="0" borderId="0" xfId="5" applyFont="1" applyAlignment="1">
      <alignment horizontal="center"/>
    </xf>
    <xf numFmtId="37" fontId="10" fillId="2" borderId="0" xfId="3" applyNumberFormat="1" applyFont="1" applyFill="1" applyAlignment="1">
      <alignment vertical="center" wrapText="1"/>
    </xf>
    <xf numFmtId="0" fontId="0" fillId="2" borderId="0" xfId="0" applyFill="1"/>
    <xf numFmtId="3" fontId="38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/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0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44" fillId="0" borderId="0" xfId="3" applyFont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43" fillId="0" borderId="0" xfId="3" applyFont="1" applyAlignment="1">
      <alignment horizontal="center" wrapText="1"/>
    </xf>
    <xf numFmtId="0" fontId="43" fillId="0" borderId="0" xfId="3" applyFont="1" applyAlignment="1">
      <alignment horizontal="center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textRotation="90" wrapText="1"/>
    </xf>
    <xf numFmtId="0" fontId="4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46" fillId="0" borderId="1" xfId="3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10">
    <cellStyle name="~1" xfId="3" xr:uid="{031B9E79-3D55-4DC4-A0E4-293496331420}"/>
    <cellStyle name="Comma" xfId="1" builtinId="3"/>
    <cellStyle name="Comma [0] 2" xfId="9" xr:uid="{28B83090-F55E-42B3-943A-020CEAE6D8B3}"/>
    <cellStyle name="Comma 2" xfId="2" xr:uid="{9017A9E0-85EB-4442-8CAD-6D1728DEDF73}"/>
    <cellStyle name="Comma 3" xfId="7" xr:uid="{D603B0C7-60B5-4F78-A01D-54AAE1F8F64B}"/>
    <cellStyle name="Dấu phẩy 2" xfId="8" xr:uid="{DA4ED5A6-86D9-4B67-AF50-F96C9E23AAE3}"/>
    <cellStyle name="Normal" xfId="0" builtinId="0"/>
    <cellStyle name="Normal 2" xfId="4" xr:uid="{9D41971F-2B24-4ADA-898A-EBC5C96201D9}"/>
    <cellStyle name="Normal 2 2" xfId="6" xr:uid="{52CBCE2D-CD91-444F-82F7-33239C72724B}"/>
    <cellStyle name="Normal 3" xfId="5" xr:uid="{13ADE3AD-C628-4AEE-8621-2E91E06DDB86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3</xdr:row>
      <xdr:rowOff>57150</xdr:rowOff>
    </xdr:from>
    <xdr:to>
      <xdr:col>12</xdr:col>
      <xdr:colOff>66675</xdr:colOff>
      <xdr:row>3</xdr:row>
      <xdr:rowOff>57150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3AEF97C-C229-485A-BEA2-0E87934E824C}"/>
            </a:ext>
          </a:extLst>
        </xdr:cNvPr>
        <xdr:cNvCxnSpPr/>
      </xdr:nvCxnSpPr>
      <xdr:spPr>
        <a:xfrm>
          <a:off x="5581650" y="923925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3</xdr:col>
      <xdr:colOff>400050</xdr:colOff>
      <xdr:row>2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79112CD-A6B9-4650-A8BA-EB70DD7D5028}"/>
            </a:ext>
          </a:extLst>
        </xdr:cNvPr>
        <xdr:cNvSpPr>
          <a:spLocks noChangeShapeType="1"/>
        </xdr:cNvSpPr>
      </xdr:nvSpPr>
      <xdr:spPr bwMode="auto">
        <a:xfrm>
          <a:off x="1000125" y="49530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2</xdr:row>
      <xdr:rowOff>19048</xdr:rowOff>
    </xdr:from>
    <xdr:to>
      <xdr:col>16</xdr:col>
      <xdr:colOff>762000</xdr:colOff>
      <xdr:row>2</xdr:row>
      <xdr:rowOff>19049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2782FA40-9C13-48A3-A325-AD5D8CFCD991}"/>
            </a:ext>
          </a:extLst>
        </xdr:cNvPr>
        <xdr:cNvSpPr>
          <a:spLocks noChangeShapeType="1"/>
        </xdr:cNvSpPr>
      </xdr:nvSpPr>
      <xdr:spPr bwMode="auto">
        <a:xfrm>
          <a:off x="6638925" y="495298"/>
          <a:ext cx="18097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VIEC%20CO%20QUAN/3.%20Ban%20PC/2.%20Gi&#225;m%20s&#225;t,%20Ks/2022/2.%20XPHC/2.%20BC%20c&#225;c%20&#273;&#417;n%20v&#7883;/1.%20C&#225;c%20huy&#7879;n,%20TP/7.%20Ng&#7885;c%20H&#7891;i%2021.3/PHU%20LUC%20VI%20PHAM%20VA%20XU%20LY%20VPH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VIEC%20CO%20QUAN/3.%20Ban%20PC/2.%20Gi&#225;m%20s&#225;t,%20Ks/2022/2.%20XPHC/2.%20BC%20c&#225;c%20&#273;&#417;n%20v&#7883;/3.%20Thu&#7871;/C&#7909;c%20Thu&#7871;/PL%20CHI%20TIET%20(b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VIEC%20CO%20QUAN/3.%20Ban%20PC/2.%20Gi&#225;m%20s&#225;t,%20Ks/2022/2.%20XPHC/2.%20BC%20c&#225;c%20&#273;&#417;n%20v&#7883;/2.%20QLTT/4.1.%20PL%20T&#7893;ng%20h&#7907;p%20s&#7889;%20li&#7879;u%20v&#7873;%20XPVPHC%20t&#7915;%20ng&#224;y%2001.1.2021%20&#273;&#7871;n%2028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"/>
      <sheetName val="NH (2)"/>
    </sheetNames>
    <sheetDataSet>
      <sheetData sheetId="0"/>
      <sheetData sheetId="1">
        <row r="14">
          <cell r="E14">
            <v>2</v>
          </cell>
          <cell r="F14">
            <v>2</v>
          </cell>
          <cell r="H14">
            <v>167</v>
          </cell>
          <cell r="I14">
            <v>41</v>
          </cell>
          <cell r="J14">
            <v>126</v>
          </cell>
          <cell r="K14">
            <v>126</v>
          </cell>
          <cell r="L14">
            <v>0</v>
          </cell>
          <cell r="M14">
            <v>161</v>
          </cell>
          <cell r="N14">
            <v>160</v>
          </cell>
          <cell r="O14">
            <v>1</v>
          </cell>
          <cell r="T14">
            <v>21591489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2"/>
      <sheetName val="Sheet3"/>
      <sheetName val="TH"/>
    </sheetNames>
    <sheetDataSet>
      <sheetData sheetId="0"/>
      <sheetData sheetId="1">
        <row r="14">
          <cell r="B14">
            <v>11</v>
          </cell>
          <cell r="C14">
            <v>11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11</v>
          </cell>
          <cell r="I14">
            <v>8</v>
          </cell>
          <cell r="J14">
            <v>3</v>
          </cell>
          <cell r="K14">
            <v>3</v>
          </cell>
          <cell r="L14">
            <v>0</v>
          </cell>
          <cell r="M14">
            <v>6</v>
          </cell>
          <cell r="N14">
            <v>6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64139317</v>
          </cell>
          <cell r="U14">
            <v>0</v>
          </cell>
        </row>
        <row r="15">
          <cell r="B15" t="str">
            <v>02</v>
          </cell>
          <cell r="C15" t="str">
            <v>02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 t="str">
            <v>01</v>
          </cell>
          <cell r="N15" t="str">
            <v>01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7150000</v>
          </cell>
          <cell r="U15">
            <v>0</v>
          </cell>
        </row>
        <row r="16">
          <cell r="B16">
            <v>6</v>
          </cell>
          <cell r="C16">
            <v>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6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3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12500000</v>
          </cell>
          <cell r="U16">
            <v>0</v>
          </cell>
        </row>
        <row r="17">
          <cell r="B17">
            <v>7</v>
          </cell>
          <cell r="C17">
            <v>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</v>
          </cell>
          <cell r="I17">
            <v>3</v>
          </cell>
          <cell r="J17">
            <v>4</v>
          </cell>
          <cell r="K17">
            <v>4</v>
          </cell>
          <cell r="L17">
            <v>0</v>
          </cell>
          <cell r="M17">
            <v>5</v>
          </cell>
          <cell r="N17">
            <v>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24600000</v>
          </cell>
          <cell r="U17">
            <v>0</v>
          </cell>
        </row>
        <row r="18">
          <cell r="B18">
            <v>4</v>
          </cell>
          <cell r="C18">
            <v>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4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9000000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48</v>
          </cell>
          <cell r="C21">
            <v>48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38</v>
          </cell>
          <cell r="I21">
            <v>38</v>
          </cell>
          <cell r="J21">
            <v>0</v>
          </cell>
          <cell r="K21">
            <v>0</v>
          </cell>
          <cell r="L21">
            <v>0</v>
          </cell>
          <cell r="M21">
            <v>17</v>
          </cell>
          <cell r="N21">
            <v>17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144136256</v>
          </cell>
          <cell r="U21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ĩnh vực QLTT"/>
      <sheetName val="Sheet1 (2)"/>
      <sheetName val="Sheet2"/>
    </sheetNames>
    <sheetDataSet>
      <sheetData sheetId="0"/>
      <sheetData sheetId="1">
        <row r="15">
          <cell r="C15">
            <v>36</v>
          </cell>
          <cell r="D15">
            <v>36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36</v>
          </cell>
          <cell r="J15">
            <v>1</v>
          </cell>
          <cell r="K15">
            <v>35</v>
          </cell>
          <cell r="L15">
            <v>35</v>
          </cell>
          <cell r="M15">
            <v>0</v>
          </cell>
          <cell r="N15">
            <v>36</v>
          </cell>
          <cell r="O15">
            <v>36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109900000</v>
          </cell>
          <cell r="V15">
            <v>0</v>
          </cell>
        </row>
        <row r="18">
          <cell r="C18">
            <v>39</v>
          </cell>
          <cell r="D18">
            <v>39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39</v>
          </cell>
          <cell r="J18">
            <v>0</v>
          </cell>
          <cell r="K18">
            <v>39</v>
          </cell>
          <cell r="L18">
            <v>39</v>
          </cell>
          <cell r="M18">
            <v>0</v>
          </cell>
          <cell r="N18">
            <v>39</v>
          </cell>
          <cell r="O18">
            <v>39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37050000</v>
          </cell>
          <cell r="V18">
            <v>0</v>
          </cell>
        </row>
        <row r="21">
          <cell r="C21">
            <v>20</v>
          </cell>
          <cell r="D21">
            <v>20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20</v>
          </cell>
          <cell r="J21">
            <v>0</v>
          </cell>
          <cell r="K21">
            <v>20</v>
          </cell>
          <cell r="L21">
            <v>20</v>
          </cell>
          <cell r="M21">
            <v>0</v>
          </cell>
          <cell r="N21">
            <v>20</v>
          </cell>
          <cell r="O21">
            <v>20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22250000</v>
          </cell>
          <cell r="V21">
            <v>0</v>
          </cell>
        </row>
        <row r="22">
          <cell r="C22">
            <v>15</v>
          </cell>
          <cell r="D22">
            <v>15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15</v>
          </cell>
          <cell r="J22">
            <v>1</v>
          </cell>
          <cell r="K22">
            <v>14</v>
          </cell>
          <cell r="L22">
            <v>14</v>
          </cell>
          <cell r="M22">
            <v>0</v>
          </cell>
          <cell r="N22">
            <v>15</v>
          </cell>
          <cell r="O22">
            <v>15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109636000</v>
          </cell>
          <cell r="V2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topLeftCell="A13" zoomScaleNormal="100" workbookViewId="0">
      <selection activeCell="R20" sqref="R20"/>
    </sheetView>
  </sheetViews>
  <sheetFormatPr defaultRowHeight="15" x14ac:dyDescent="0.25"/>
  <cols>
    <col min="1" max="1" width="5" style="82" customWidth="1"/>
    <col min="2" max="2" width="13.5703125" bestFit="1" customWidth="1"/>
    <col min="3" max="7" width="8.28515625" customWidth="1"/>
    <col min="8" max="8" width="11.28515625" customWidth="1"/>
    <col min="9" max="20" width="8.28515625" customWidth="1"/>
    <col min="21" max="21" width="15.140625" customWidth="1"/>
    <col min="22" max="22" width="12.42578125" bestFit="1" customWidth="1"/>
    <col min="25" max="27" width="0" hidden="1" customWidth="1"/>
  </cols>
  <sheetData>
    <row r="1" spans="1:22" x14ac:dyDescent="0.25">
      <c r="U1" s="122" t="s">
        <v>152</v>
      </c>
      <c r="V1" s="122"/>
    </row>
    <row r="2" spans="1:22" ht="30.75" customHeight="1" x14ac:dyDescent="0.25">
      <c r="B2" s="123" t="s">
        <v>132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4" spans="1:22" ht="33" customHeight="1" x14ac:dyDescent="0.25">
      <c r="A4" s="128" t="s">
        <v>102</v>
      </c>
      <c r="B4" s="127" t="s">
        <v>29</v>
      </c>
      <c r="C4" s="121" t="s">
        <v>1</v>
      </c>
      <c r="D4" s="121"/>
      <c r="E4" s="121"/>
      <c r="F4" s="121"/>
      <c r="G4" s="121"/>
      <c r="H4" s="121"/>
      <c r="I4" s="121" t="s">
        <v>2</v>
      </c>
      <c r="J4" s="121"/>
      <c r="K4" s="121"/>
      <c r="L4" s="121"/>
      <c r="M4" s="121"/>
      <c r="N4" s="121" t="s">
        <v>26</v>
      </c>
      <c r="O4" s="121"/>
      <c r="P4" s="121"/>
      <c r="Q4" s="121"/>
      <c r="R4" s="121"/>
      <c r="S4" s="121"/>
      <c r="T4" s="121"/>
      <c r="U4" s="121"/>
      <c r="V4" s="121"/>
    </row>
    <row r="5" spans="1:22" ht="33" customHeight="1" x14ac:dyDescent="0.25">
      <c r="A5" s="128"/>
      <c r="B5" s="127"/>
      <c r="C5" s="121" t="s">
        <v>3</v>
      </c>
      <c r="D5" s="121" t="s">
        <v>4</v>
      </c>
      <c r="E5" s="121"/>
      <c r="F5" s="121"/>
      <c r="G5" s="121"/>
      <c r="H5" s="121"/>
      <c r="I5" s="121" t="s">
        <v>3</v>
      </c>
      <c r="J5" s="121" t="s">
        <v>4</v>
      </c>
      <c r="K5" s="121"/>
      <c r="L5" s="121"/>
      <c r="M5" s="121"/>
      <c r="N5" s="121" t="s">
        <v>14</v>
      </c>
      <c r="O5" s="121"/>
      <c r="P5" s="121"/>
      <c r="Q5" s="121"/>
      <c r="R5" s="121" t="s">
        <v>18</v>
      </c>
      <c r="S5" s="121" t="s">
        <v>19</v>
      </c>
      <c r="T5" s="121" t="s">
        <v>24</v>
      </c>
      <c r="U5" s="121" t="s">
        <v>5</v>
      </c>
      <c r="V5" s="121" t="s">
        <v>15</v>
      </c>
    </row>
    <row r="6" spans="1:22" ht="33" customHeight="1" x14ac:dyDescent="0.25">
      <c r="A6" s="128"/>
      <c r="B6" s="127"/>
      <c r="C6" s="121"/>
      <c r="D6" s="121" t="s">
        <v>6</v>
      </c>
      <c r="E6" s="121" t="s">
        <v>7</v>
      </c>
      <c r="F6" s="121" t="s">
        <v>8</v>
      </c>
      <c r="G6" s="121"/>
      <c r="H6" s="121"/>
      <c r="I6" s="121"/>
      <c r="J6" s="121" t="s">
        <v>9</v>
      </c>
      <c r="K6" s="121" t="s">
        <v>10</v>
      </c>
      <c r="L6" s="121"/>
      <c r="M6" s="121"/>
      <c r="N6" s="121" t="s">
        <v>3</v>
      </c>
      <c r="O6" s="121" t="s">
        <v>4</v>
      </c>
      <c r="P6" s="121"/>
      <c r="Q6" s="121"/>
      <c r="R6" s="121"/>
      <c r="S6" s="121"/>
      <c r="T6" s="121"/>
      <c r="U6" s="121"/>
      <c r="V6" s="121"/>
    </row>
    <row r="7" spans="1:22" ht="33" customHeight="1" x14ac:dyDescent="0.25">
      <c r="A7" s="128"/>
      <c r="B7" s="127"/>
      <c r="C7" s="121"/>
      <c r="D7" s="121"/>
      <c r="E7" s="121"/>
      <c r="F7" s="121" t="s">
        <v>3</v>
      </c>
      <c r="G7" s="121" t="s">
        <v>4</v>
      </c>
      <c r="H7" s="121"/>
      <c r="I7" s="121"/>
      <c r="J7" s="121"/>
      <c r="K7" s="121" t="s">
        <v>3</v>
      </c>
      <c r="L7" s="120" t="s">
        <v>4</v>
      </c>
      <c r="M7" s="120"/>
      <c r="N7" s="121"/>
      <c r="O7" s="120" t="s">
        <v>27</v>
      </c>
      <c r="P7" s="120" t="s">
        <v>16</v>
      </c>
      <c r="Q7" s="120" t="s">
        <v>17</v>
      </c>
      <c r="R7" s="121"/>
      <c r="S7" s="121"/>
      <c r="T7" s="121"/>
      <c r="U7" s="121"/>
      <c r="V7" s="121"/>
    </row>
    <row r="8" spans="1:22" ht="65.25" customHeight="1" x14ac:dyDescent="0.25">
      <c r="A8" s="128"/>
      <c r="B8" s="127"/>
      <c r="C8" s="121"/>
      <c r="D8" s="121"/>
      <c r="E8" s="121"/>
      <c r="F8" s="121"/>
      <c r="G8" s="120" t="s">
        <v>11</v>
      </c>
      <c r="H8" s="120" t="s">
        <v>20</v>
      </c>
      <c r="I8" s="121"/>
      <c r="J8" s="121"/>
      <c r="K8" s="121"/>
      <c r="L8" s="120" t="s">
        <v>12</v>
      </c>
      <c r="M8" s="120" t="s">
        <v>23</v>
      </c>
      <c r="N8" s="121"/>
      <c r="O8" s="120"/>
      <c r="P8" s="120"/>
      <c r="Q8" s="120"/>
      <c r="R8" s="121"/>
      <c r="S8" s="121"/>
      <c r="T8" s="121"/>
      <c r="U8" s="121"/>
      <c r="V8" s="121"/>
    </row>
    <row r="9" spans="1:22" ht="62.25" customHeight="1" x14ac:dyDescent="0.25">
      <c r="A9" s="128"/>
      <c r="B9" s="127"/>
      <c r="C9" s="121"/>
      <c r="D9" s="121"/>
      <c r="E9" s="121"/>
      <c r="F9" s="121"/>
      <c r="G9" s="120"/>
      <c r="H9" s="120"/>
      <c r="I9" s="121"/>
      <c r="J9" s="121"/>
      <c r="K9" s="121"/>
      <c r="L9" s="120"/>
      <c r="M9" s="120"/>
      <c r="N9" s="121"/>
      <c r="O9" s="120"/>
      <c r="P9" s="120"/>
      <c r="Q9" s="120"/>
      <c r="R9" s="121"/>
      <c r="S9" s="121"/>
      <c r="T9" s="121"/>
      <c r="U9" s="121"/>
      <c r="V9" s="121"/>
    </row>
    <row r="10" spans="1:22" ht="20.25" customHeight="1" x14ac:dyDescent="0.25">
      <c r="A10" s="84"/>
      <c r="B10" s="36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6">
        <v>16</v>
      </c>
      <c r="R10" s="36">
        <v>17</v>
      </c>
      <c r="S10" s="36">
        <v>18</v>
      </c>
      <c r="T10" s="36">
        <v>19</v>
      </c>
      <c r="U10" s="36">
        <v>20</v>
      </c>
      <c r="V10" s="36">
        <v>21</v>
      </c>
    </row>
    <row r="11" spans="1:22" ht="38.25" customHeight="1" x14ac:dyDescent="0.25">
      <c r="A11" s="84">
        <v>1</v>
      </c>
      <c r="B11" s="37" t="s">
        <v>28</v>
      </c>
      <c r="C11" s="76">
        <f>'Sa Thay'!B13</f>
        <v>52</v>
      </c>
      <c r="D11" s="76">
        <f>'Sa Thay'!C13</f>
        <v>52</v>
      </c>
      <c r="E11" s="76">
        <f>'Sa Thay'!D13</f>
        <v>0</v>
      </c>
      <c r="F11" s="76">
        <f>'Sa Thay'!E13</f>
        <v>0</v>
      </c>
      <c r="G11" s="76">
        <f>'Sa Thay'!F13</f>
        <v>0</v>
      </c>
      <c r="H11" s="76">
        <f>'Sa Thay'!G13</f>
        <v>0</v>
      </c>
      <c r="I11" s="76">
        <f>'Sa Thay'!H13</f>
        <v>52</v>
      </c>
      <c r="J11" s="76">
        <f>'Sa Thay'!I13</f>
        <v>0</v>
      </c>
      <c r="K11" s="76">
        <f>'Sa Thay'!J13</f>
        <v>52</v>
      </c>
      <c r="L11" s="76">
        <f>'Sa Thay'!K13</f>
        <v>52</v>
      </c>
      <c r="M11" s="76">
        <f>'Sa Thay'!L13</f>
        <v>0</v>
      </c>
      <c r="N11" s="76">
        <f>'Sa Thay'!M13</f>
        <v>52</v>
      </c>
      <c r="O11" s="76">
        <f>'Sa Thay'!N13</f>
        <v>48</v>
      </c>
      <c r="P11" s="76">
        <f>'Sa Thay'!O13</f>
        <v>0</v>
      </c>
      <c r="Q11" s="76">
        <f>'Sa Thay'!P13</f>
        <v>0</v>
      </c>
      <c r="R11" s="76">
        <f>'Sa Thay'!Q13</f>
        <v>0</v>
      </c>
      <c r="S11" s="76">
        <f>'Sa Thay'!R13</f>
        <v>0</v>
      </c>
      <c r="T11" s="76">
        <f>'Sa Thay'!S13</f>
        <v>0</v>
      </c>
      <c r="U11" s="76">
        <f>'Sa Thay'!T13</f>
        <v>89550000</v>
      </c>
      <c r="V11" s="76">
        <f>'Sa Thay'!U13</f>
        <v>15967000</v>
      </c>
    </row>
    <row r="12" spans="1:22" ht="38.25" customHeight="1" x14ac:dyDescent="0.25">
      <c r="A12" s="84">
        <v>2</v>
      </c>
      <c r="B12" s="37" t="s">
        <v>93</v>
      </c>
      <c r="C12" s="76">
        <f>'Ia HDrai'!B13</f>
        <v>434</v>
      </c>
      <c r="D12" s="76">
        <f>'Ia HDrai'!C13</f>
        <v>407</v>
      </c>
      <c r="E12" s="76">
        <f>'Ia HDrai'!D13</f>
        <v>17</v>
      </c>
      <c r="F12" s="76">
        <f>'Ia HDrai'!E13</f>
        <v>6</v>
      </c>
      <c r="G12" s="76">
        <f>'Ia HDrai'!F13</f>
        <v>0</v>
      </c>
      <c r="H12" s="76">
        <f>'Ia HDrai'!G13</f>
        <v>6</v>
      </c>
      <c r="I12" s="76">
        <f>'Ia HDrai'!H13</f>
        <v>407</v>
      </c>
      <c r="J12" s="76">
        <f>'Ia HDrai'!I13</f>
        <v>1</v>
      </c>
      <c r="K12" s="76">
        <f>'Ia HDrai'!J13</f>
        <v>406</v>
      </c>
      <c r="L12" s="76">
        <f>'Ia HDrai'!K13</f>
        <v>383</v>
      </c>
      <c r="M12" s="76">
        <f>'Ia HDrai'!L13</f>
        <v>23</v>
      </c>
      <c r="N12" s="76">
        <f>'Ia HDrai'!M13</f>
        <v>407</v>
      </c>
      <c r="O12" s="76">
        <f>'Ia HDrai'!N13</f>
        <v>390</v>
      </c>
      <c r="P12" s="76">
        <f>'Ia HDrai'!O13</f>
        <v>0</v>
      </c>
      <c r="Q12" s="76">
        <f>'Ia HDrai'!P13</f>
        <v>17</v>
      </c>
      <c r="R12" s="76">
        <f>'Ia HDrai'!Q13</f>
        <v>0</v>
      </c>
      <c r="S12" s="76">
        <f>'Ia HDrai'!R13</f>
        <v>0</v>
      </c>
      <c r="T12" s="76">
        <f>'Ia HDrai'!S13</f>
        <v>0</v>
      </c>
      <c r="U12" s="76">
        <f>'Ia HDrai'!T13</f>
        <v>465753000</v>
      </c>
      <c r="V12" s="76">
        <f>'Ia HDrai'!U13</f>
        <v>161400000</v>
      </c>
    </row>
    <row r="13" spans="1:22" ht="38.25" customHeight="1" x14ac:dyDescent="0.25">
      <c r="A13" s="84">
        <v>3</v>
      </c>
      <c r="B13" s="37" t="s">
        <v>94</v>
      </c>
      <c r="C13" s="76">
        <f>TMR!B38</f>
        <v>107</v>
      </c>
      <c r="D13" s="76">
        <f>TMR!C38</f>
        <v>105</v>
      </c>
      <c r="E13" s="76">
        <f>TMR!D38</f>
        <v>1</v>
      </c>
      <c r="F13" s="76">
        <f>TMR!E38</f>
        <v>1</v>
      </c>
      <c r="G13" s="76">
        <f>TMR!F38</f>
        <v>1</v>
      </c>
      <c r="H13" s="76">
        <f>TMR!G38</f>
        <v>0</v>
      </c>
      <c r="I13" s="76">
        <f>TMR!H38</f>
        <v>128</v>
      </c>
      <c r="J13" s="76">
        <f>TMR!I38</f>
        <v>4</v>
      </c>
      <c r="K13" s="76">
        <f>TMR!J38</f>
        <v>124</v>
      </c>
      <c r="L13" s="76">
        <f>TMR!K38</f>
        <v>121</v>
      </c>
      <c r="M13" s="76">
        <f>TMR!L38</f>
        <v>3</v>
      </c>
      <c r="N13" s="76">
        <f>TMR!M38</f>
        <v>129</v>
      </c>
      <c r="O13" s="76">
        <f>TMR!N38</f>
        <v>129</v>
      </c>
      <c r="P13" s="76">
        <f>TMR!O38</f>
        <v>0</v>
      </c>
      <c r="Q13" s="76">
        <f>TMR!P38</f>
        <v>0</v>
      </c>
      <c r="R13" s="76">
        <f>TMR!Q38</f>
        <v>0</v>
      </c>
      <c r="S13" s="76">
        <f>TMR!R38</f>
        <v>0</v>
      </c>
      <c r="T13" s="76">
        <f>TMR!S38</f>
        <v>0</v>
      </c>
      <c r="U13" s="76">
        <f>TMR!T38</f>
        <v>246808000</v>
      </c>
      <c r="V13" s="76">
        <f>TMR!U38</f>
        <v>6750000</v>
      </c>
    </row>
    <row r="14" spans="1:22" ht="38.25" customHeight="1" x14ac:dyDescent="0.25">
      <c r="A14" s="84">
        <v>4</v>
      </c>
      <c r="B14" s="37" t="s">
        <v>95</v>
      </c>
      <c r="C14" s="76">
        <f>KPL!B29</f>
        <v>505</v>
      </c>
      <c r="D14" s="76">
        <f>KPL!C29</f>
        <v>494</v>
      </c>
      <c r="E14" s="76">
        <f>KPL!D29</f>
        <v>5</v>
      </c>
      <c r="F14" s="76">
        <f>KPL!E29</f>
        <v>6</v>
      </c>
      <c r="G14" s="76">
        <f>KPL!F29</f>
        <v>6</v>
      </c>
      <c r="H14" s="76">
        <f>KPL!G29</f>
        <v>0</v>
      </c>
      <c r="I14" s="76">
        <f>KPL!H29</f>
        <v>492</v>
      </c>
      <c r="J14" s="76">
        <f>KPL!I29</f>
        <v>56</v>
      </c>
      <c r="K14" s="76">
        <f>KPL!J29</f>
        <v>436</v>
      </c>
      <c r="L14" s="76">
        <f>KPL!K29</f>
        <v>422</v>
      </c>
      <c r="M14" s="76">
        <f>KPL!L29</f>
        <v>14</v>
      </c>
      <c r="N14" s="76">
        <f>KPL!M29</f>
        <v>489</v>
      </c>
      <c r="O14" s="76">
        <f>KPL!N29</f>
        <v>449</v>
      </c>
      <c r="P14" s="76">
        <f>KPL!O29</f>
        <v>13</v>
      </c>
      <c r="Q14" s="76">
        <f>KPL!P29</f>
        <v>1</v>
      </c>
      <c r="R14" s="76">
        <f>KPL!Q29</f>
        <v>0</v>
      </c>
      <c r="S14" s="76">
        <f>KPL!R29</f>
        <v>0</v>
      </c>
      <c r="T14" s="76">
        <f>KPL!S29</f>
        <v>0</v>
      </c>
      <c r="U14" s="76">
        <f>KPL!T29</f>
        <v>1115325000</v>
      </c>
      <c r="V14" s="76">
        <f>KPL!U29</f>
        <v>305168000</v>
      </c>
    </row>
    <row r="15" spans="1:22" ht="38.25" customHeight="1" x14ac:dyDescent="0.25">
      <c r="A15" s="84">
        <v>5</v>
      </c>
      <c r="B15" s="37" t="s">
        <v>96</v>
      </c>
      <c r="C15" s="76">
        <f>ĐT!B13</f>
        <v>146</v>
      </c>
      <c r="D15" s="76">
        <f>ĐT!C13</f>
        <v>146</v>
      </c>
      <c r="E15" s="76">
        <f>ĐT!D13</f>
        <v>0</v>
      </c>
      <c r="F15" s="76">
        <f>ĐT!E13</f>
        <v>4</v>
      </c>
      <c r="G15" s="76">
        <f>ĐT!F13</f>
        <v>4</v>
      </c>
      <c r="H15" s="76">
        <f>ĐT!G13</f>
        <v>0</v>
      </c>
      <c r="I15" s="76">
        <f>ĐT!H13</f>
        <v>232</v>
      </c>
      <c r="J15" s="76">
        <f>ĐT!I13</f>
        <v>1</v>
      </c>
      <c r="K15" s="76">
        <f>ĐT!J13</f>
        <v>231</v>
      </c>
      <c r="L15" s="76">
        <f>ĐT!K13</f>
        <v>225</v>
      </c>
      <c r="M15" s="76">
        <f>ĐT!L13</f>
        <v>6</v>
      </c>
      <c r="N15" s="76">
        <f>ĐT!M13</f>
        <v>232</v>
      </c>
      <c r="O15" s="76">
        <f>ĐT!N13</f>
        <v>230</v>
      </c>
      <c r="P15" s="76">
        <f>ĐT!O13</f>
        <v>0</v>
      </c>
      <c r="Q15" s="76">
        <f>ĐT!P13</f>
        <v>0</v>
      </c>
      <c r="R15" s="76">
        <f>ĐT!Q13</f>
        <v>0</v>
      </c>
      <c r="S15" s="76">
        <f>ĐT!R13</f>
        <v>0</v>
      </c>
      <c r="T15" s="76">
        <f>ĐT!S13</f>
        <v>0</v>
      </c>
      <c r="U15" s="76">
        <f>ĐT!T13</f>
        <v>273440000</v>
      </c>
      <c r="V15" s="76">
        <f>ĐT!U13</f>
        <v>40050000</v>
      </c>
    </row>
    <row r="16" spans="1:22" ht="38.25" customHeight="1" x14ac:dyDescent="0.25">
      <c r="A16" s="84">
        <v>6</v>
      </c>
      <c r="B16" s="37" t="s">
        <v>97</v>
      </c>
      <c r="C16" s="76">
        <f>ĐH!B13</f>
        <v>112</v>
      </c>
      <c r="D16" s="76">
        <f>ĐH!C13</f>
        <v>112</v>
      </c>
      <c r="E16" s="76">
        <f>ĐH!D13</f>
        <v>0</v>
      </c>
      <c r="F16" s="76">
        <f>ĐH!E13</f>
        <v>0</v>
      </c>
      <c r="G16" s="76">
        <f>ĐH!F13</f>
        <v>0</v>
      </c>
      <c r="H16" s="76">
        <f>ĐH!G13</f>
        <v>0</v>
      </c>
      <c r="I16" s="76">
        <f>ĐH!H13</f>
        <v>112</v>
      </c>
      <c r="J16" s="76">
        <f>ĐH!I13</f>
        <v>0</v>
      </c>
      <c r="K16" s="76">
        <v>112</v>
      </c>
      <c r="L16" s="76">
        <f>ĐH!K13</f>
        <v>112</v>
      </c>
      <c r="M16" s="76">
        <f>ĐH!L13</f>
        <v>0</v>
      </c>
      <c r="N16" s="76">
        <f>ĐH!M13</f>
        <v>0</v>
      </c>
      <c r="O16" s="76">
        <f>ĐH!N13</f>
        <v>96</v>
      </c>
      <c r="P16" s="76">
        <f>ĐH!O13</f>
        <v>0</v>
      </c>
      <c r="Q16" s="76">
        <f>ĐH!P13</f>
        <v>0</v>
      </c>
      <c r="R16" s="76">
        <f>ĐH!Q13</f>
        <v>0</v>
      </c>
      <c r="S16" s="76">
        <f>ĐH!R13</f>
        <v>0</v>
      </c>
      <c r="T16" s="76">
        <f>ĐH!S13</f>
        <v>0</v>
      </c>
      <c r="U16" s="80">
        <f>ĐH!T13</f>
        <v>192300000</v>
      </c>
      <c r="V16" s="80">
        <f>ĐH!U13</f>
        <v>7100000</v>
      </c>
    </row>
    <row r="17" spans="1:25" ht="38.25" customHeight="1" x14ac:dyDescent="0.25">
      <c r="A17" s="84">
        <v>7</v>
      </c>
      <c r="B17" s="37" t="s">
        <v>98</v>
      </c>
      <c r="C17" s="117">
        <f>NH!B15</f>
        <v>163</v>
      </c>
      <c r="D17" s="117">
        <f>NH!C15</f>
        <v>161</v>
      </c>
      <c r="E17" s="117">
        <f>NH!D15</f>
        <v>0</v>
      </c>
      <c r="F17" s="117">
        <f>NH!E15</f>
        <v>2</v>
      </c>
      <c r="G17" s="117">
        <f>NH!F15</f>
        <v>2</v>
      </c>
      <c r="H17" s="117">
        <f>NH!G15</f>
        <v>0</v>
      </c>
      <c r="I17" s="117">
        <f>NH!H15</f>
        <v>167</v>
      </c>
      <c r="J17" s="117">
        <f>NH!I15</f>
        <v>41</v>
      </c>
      <c r="K17" s="117">
        <f>NH!J15</f>
        <v>126</v>
      </c>
      <c r="L17" s="117">
        <f>NH!K15</f>
        <v>126</v>
      </c>
      <c r="M17" s="117">
        <f>NH!L15</f>
        <v>0</v>
      </c>
      <c r="N17" s="117">
        <f>NH!M15</f>
        <v>161</v>
      </c>
      <c r="O17" s="117">
        <f>NH!N15</f>
        <v>160</v>
      </c>
      <c r="P17" s="117">
        <f>NH!O15</f>
        <v>1</v>
      </c>
      <c r="Q17" s="117">
        <f>NH!P15</f>
        <v>0</v>
      </c>
      <c r="R17" s="117">
        <f>NH!Q15</f>
        <v>0</v>
      </c>
      <c r="S17" s="117">
        <f>NH!R15</f>
        <v>0</v>
      </c>
      <c r="T17" s="117">
        <f>NH!S15</f>
        <v>0</v>
      </c>
      <c r="U17" s="117">
        <f>NH!T13</f>
        <v>91391489</v>
      </c>
      <c r="V17" s="118">
        <v>0</v>
      </c>
      <c r="Y17" t="s">
        <v>151</v>
      </c>
    </row>
    <row r="18" spans="1:25" ht="38.25" customHeight="1" x14ac:dyDescent="0.25">
      <c r="A18" s="84">
        <v>8</v>
      </c>
      <c r="B18" s="37" t="s">
        <v>101</v>
      </c>
      <c r="C18" s="118">
        <f>ĐGL!B13</f>
        <v>30</v>
      </c>
      <c r="D18" s="118">
        <f>ĐGL!C13</f>
        <v>30</v>
      </c>
      <c r="E18" s="118">
        <f>ĐGL!D13</f>
        <v>0</v>
      </c>
      <c r="F18" s="118">
        <f>ĐGL!E13</f>
        <v>0</v>
      </c>
      <c r="G18" s="118">
        <f>ĐGL!F13</f>
        <v>0</v>
      </c>
      <c r="H18" s="118">
        <f>ĐGL!G13</f>
        <v>0</v>
      </c>
      <c r="I18" s="118">
        <f>ĐGL!H13</f>
        <v>30</v>
      </c>
      <c r="J18" s="118">
        <f>ĐGL!I13</f>
        <v>0</v>
      </c>
      <c r="K18" s="118">
        <f>ĐGL!J13</f>
        <v>30</v>
      </c>
      <c r="L18" s="118">
        <f>ĐGL!K13</f>
        <v>30</v>
      </c>
      <c r="M18" s="118">
        <f>ĐGL!L13</f>
        <v>0</v>
      </c>
      <c r="N18" s="118">
        <f>ĐGL!M13</f>
        <v>30</v>
      </c>
      <c r="O18" s="118">
        <f>ĐGL!N13</f>
        <v>12</v>
      </c>
      <c r="P18" s="118">
        <f>ĐGL!O13</f>
        <v>0</v>
      </c>
      <c r="Q18" s="118">
        <f>ĐGL!P13</f>
        <v>0</v>
      </c>
      <c r="R18" s="118">
        <f>ĐGL!Q13</f>
        <v>3</v>
      </c>
      <c r="S18" s="118">
        <f>ĐGL!R13</f>
        <v>0</v>
      </c>
      <c r="T18" s="118">
        <f>ĐGL!S13</f>
        <v>3</v>
      </c>
      <c r="U18" s="119" t="str">
        <f>ĐGL!T13</f>
        <v>172.000.000đ</v>
      </c>
      <c r="V18" s="118">
        <f>ĐGL!U13</f>
        <v>0</v>
      </c>
    </row>
    <row r="19" spans="1:25" ht="38.25" customHeight="1" x14ac:dyDescent="0.25">
      <c r="A19" s="84">
        <v>9</v>
      </c>
      <c r="B19" s="37" t="s">
        <v>99</v>
      </c>
      <c r="C19" s="118">
        <f>KR!B13</f>
        <v>74</v>
      </c>
      <c r="D19" s="118">
        <f>KR!C13</f>
        <v>74</v>
      </c>
      <c r="E19" s="118">
        <f>KR!D13</f>
        <v>0</v>
      </c>
      <c r="F19" s="118">
        <f>KR!E13</f>
        <v>0</v>
      </c>
      <c r="G19" s="118">
        <f>KR!F13</f>
        <v>0</v>
      </c>
      <c r="H19" s="118">
        <f>KR!G13</f>
        <v>0</v>
      </c>
      <c r="I19" s="118">
        <f>KR!H13</f>
        <v>74</v>
      </c>
      <c r="J19" s="118">
        <f>KR!I13</f>
        <v>0</v>
      </c>
      <c r="K19" s="118">
        <f>KR!J13</f>
        <v>74</v>
      </c>
      <c r="L19" s="118">
        <f>KR!K13</f>
        <v>63</v>
      </c>
      <c r="M19" s="118">
        <f>KR!L13</f>
        <v>11</v>
      </c>
      <c r="N19" s="118">
        <f>KR!M13</f>
        <v>74</v>
      </c>
      <c r="O19" s="118">
        <f>KR!N13</f>
        <v>74</v>
      </c>
      <c r="P19" s="118">
        <f>KR!O13</f>
        <v>0</v>
      </c>
      <c r="Q19" s="118">
        <f>KR!P13</f>
        <v>0</v>
      </c>
      <c r="R19" s="118">
        <f>KR!Q13</f>
        <v>0</v>
      </c>
      <c r="S19" s="118">
        <f>KR!R13</f>
        <v>0</v>
      </c>
      <c r="T19" s="118">
        <f>KR!S13</f>
        <v>0</v>
      </c>
      <c r="U19" s="119" t="str">
        <f>KR!T13</f>
        <v>147.700.000</v>
      </c>
      <c r="V19" s="118">
        <f>KR!U13</f>
        <v>0</v>
      </c>
    </row>
    <row r="20" spans="1:25" ht="38.25" customHeight="1" x14ac:dyDescent="0.25">
      <c r="A20" s="84">
        <v>10</v>
      </c>
      <c r="B20" s="37" t="s">
        <v>100</v>
      </c>
      <c r="C20" s="118">
        <v>6447</v>
      </c>
      <c r="D20" s="118">
        <v>6446</v>
      </c>
      <c r="E20" s="118">
        <v>0</v>
      </c>
      <c r="F20" s="118">
        <v>1</v>
      </c>
      <c r="G20" s="118">
        <v>1</v>
      </c>
      <c r="H20" s="118">
        <v>0</v>
      </c>
      <c r="I20" s="118">
        <v>6447</v>
      </c>
      <c r="J20" s="118">
        <v>7</v>
      </c>
      <c r="K20" s="118">
        <v>6440</v>
      </c>
      <c r="L20" s="118">
        <f>4879+2130</f>
        <v>7009</v>
      </c>
      <c r="M20" s="118">
        <v>64</v>
      </c>
      <c r="N20" s="118">
        <v>7080</v>
      </c>
      <c r="O20" s="118">
        <v>6756</v>
      </c>
      <c r="P20" s="118">
        <v>0</v>
      </c>
      <c r="Q20" s="118">
        <v>135</v>
      </c>
      <c r="R20" s="118">
        <v>1</v>
      </c>
      <c r="S20" s="118">
        <v>0</v>
      </c>
      <c r="T20" s="118">
        <v>1</v>
      </c>
      <c r="U20" s="119">
        <f>TP!Q13</f>
        <v>6208421305</v>
      </c>
      <c r="V20" s="119">
        <f>TP!R13</f>
        <v>93250000</v>
      </c>
      <c r="Y20" t="s">
        <v>150</v>
      </c>
    </row>
    <row r="21" spans="1:25" ht="33" customHeight="1" x14ac:dyDescent="0.25">
      <c r="A21" s="125" t="s">
        <v>147</v>
      </c>
      <c r="B21" s="126"/>
      <c r="C21" s="79">
        <f>SUM(C11:C20)</f>
        <v>8070</v>
      </c>
      <c r="D21" s="79">
        <f t="shared" ref="D21:V21" si="0">SUM(D11:D20)</f>
        <v>8027</v>
      </c>
      <c r="E21" s="79">
        <f t="shared" si="0"/>
        <v>23</v>
      </c>
      <c r="F21" s="79">
        <f t="shared" si="0"/>
        <v>20</v>
      </c>
      <c r="G21" s="79">
        <f t="shared" si="0"/>
        <v>14</v>
      </c>
      <c r="H21" s="79">
        <f t="shared" si="0"/>
        <v>6</v>
      </c>
      <c r="I21" s="79">
        <f t="shared" si="0"/>
        <v>8141</v>
      </c>
      <c r="J21" s="79">
        <f t="shared" si="0"/>
        <v>110</v>
      </c>
      <c r="K21" s="79">
        <f t="shared" si="0"/>
        <v>8031</v>
      </c>
      <c r="L21" s="79">
        <f t="shared" si="0"/>
        <v>8543</v>
      </c>
      <c r="M21" s="79">
        <f t="shared" si="0"/>
        <v>121</v>
      </c>
      <c r="N21" s="79">
        <f t="shared" si="0"/>
        <v>8654</v>
      </c>
      <c r="O21" s="79">
        <f t="shared" si="0"/>
        <v>8344</v>
      </c>
      <c r="P21" s="79">
        <f t="shared" si="0"/>
        <v>14</v>
      </c>
      <c r="Q21" s="79">
        <f t="shared" si="0"/>
        <v>153</v>
      </c>
      <c r="R21" s="79">
        <f t="shared" si="0"/>
        <v>4</v>
      </c>
      <c r="S21" s="79">
        <f t="shared" si="0"/>
        <v>0</v>
      </c>
      <c r="T21" s="79">
        <f t="shared" si="0"/>
        <v>4</v>
      </c>
      <c r="U21" s="81">
        <f t="shared" si="0"/>
        <v>8682988794</v>
      </c>
      <c r="V21" s="81">
        <f t="shared" si="0"/>
        <v>629685000</v>
      </c>
    </row>
    <row r="23" spans="1:25" x14ac:dyDescent="0.25">
      <c r="C23" s="110"/>
      <c r="D23" s="110"/>
      <c r="I23" s="110"/>
      <c r="K23" s="110"/>
      <c r="N23" s="15"/>
      <c r="O23" s="110"/>
    </row>
    <row r="24" spans="1:25" x14ac:dyDescent="0.25">
      <c r="D24" s="111"/>
      <c r="K24" s="110"/>
      <c r="N24" s="111"/>
    </row>
    <row r="25" spans="1:25" x14ac:dyDescent="0.25">
      <c r="K25" s="110"/>
    </row>
    <row r="26" spans="1:25" ht="18.75" x14ac:dyDescent="0.3">
      <c r="O26" s="78"/>
      <c r="Q26" s="110"/>
    </row>
  </sheetData>
  <sheetProtection algorithmName="SHA-512" hashValue="PjOc5uE8axvgLt8qNfJlUXkRo6XL7yFQclPTCpQByuCT2IUUTNR/xZm9NHNtLITEjZcE2hLzJ1cxcg4mShi6oA==" saltValue="AhlNKpq/S2XlST/BvIZVIQ==" spinCount="100000" sheet="1" objects="1" scenarios="1"/>
  <mergeCells count="36">
    <mergeCell ref="H8:H9"/>
    <mergeCell ref="B4:B9"/>
    <mergeCell ref="K7:K9"/>
    <mergeCell ref="A4:A9"/>
    <mergeCell ref="U5:U9"/>
    <mergeCell ref="N4:V4"/>
    <mergeCell ref="I5:I9"/>
    <mergeCell ref="B2:V2"/>
    <mergeCell ref="A21:B21"/>
    <mergeCell ref="T5:T9"/>
    <mergeCell ref="C4:H4"/>
    <mergeCell ref="C5:C9"/>
    <mergeCell ref="F6:H6"/>
    <mergeCell ref="J6:J9"/>
    <mergeCell ref="D5:H5"/>
    <mergeCell ref="G8:G9"/>
    <mergeCell ref="K6:M6"/>
    <mergeCell ref="N6:N9"/>
    <mergeCell ref="D6:D9"/>
    <mergeCell ref="E6:E9"/>
    <mergeCell ref="L7:M7"/>
    <mergeCell ref="F7:F9"/>
    <mergeCell ref="G7:H7"/>
    <mergeCell ref="J5:M5"/>
    <mergeCell ref="U1:V1"/>
    <mergeCell ref="L8:L9"/>
    <mergeCell ref="M8:M9"/>
    <mergeCell ref="V5:V9"/>
    <mergeCell ref="N5:Q5"/>
    <mergeCell ref="O6:Q6"/>
    <mergeCell ref="O7:O9"/>
    <mergeCell ref="P7:P9"/>
    <mergeCell ref="Q7:Q9"/>
    <mergeCell ref="R5:R9"/>
    <mergeCell ref="S5:S9"/>
    <mergeCell ref="I4:M4"/>
  </mergeCells>
  <pageMargins left="0.25" right="0.25" top="0.75" bottom="0.75" header="0.3" footer="0.3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ED51F-D8F4-460E-9BF8-FEB97757673B}">
  <dimension ref="A1:U13"/>
  <sheetViews>
    <sheetView topLeftCell="A7" zoomScaleNormal="100" workbookViewId="0">
      <selection activeCell="X12" sqref="X12"/>
    </sheetView>
  </sheetViews>
  <sheetFormatPr defaultRowHeight="15" x14ac:dyDescent="0.25"/>
  <cols>
    <col min="1" max="1" width="10.7109375" customWidth="1"/>
    <col min="2" max="2" width="8.5703125" customWidth="1"/>
    <col min="5" max="5" width="8" customWidth="1"/>
    <col min="6" max="6" width="7.85546875" customWidth="1"/>
    <col min="8" max="8" width="7.85546875" customWidth="1"/>
    <col min="9" max="9" width="8" customWidth="1"/>
    <col min="10" max="10" width="7.85546875" customWidth="1"/>
    <col min="13" max="13" width="7.28515625" customWidth="1"/>
    <col min="17" max="18" width="8" customWidth="1"/>
    <col min="20" max="20" width="12" customWidth="1"/>
    <col min="257" max="257" width="10.7109375" customWidth="1"/>
    <col min="258" max="258" width="8.5703125" customWidth="1"/>
    <col min="261" max="261" width="8" customWidth="1"/>
    <col min="262" max="262" width="7.85546875" customWidth="1"/>
    <col min="264" max="264" width="7.85546875" customWidth="1"/>
    <col min="265" max="265" width="8" customWidth="1"/>
    <col min="266" max="266" width="7.85546875" customWidth="1"/>
    <col min="269" max="269" width="7.28515625" customWidth="1"/>
    <col min="273" max="274" width="8" customWidth="1"/>
    <col min="276" max="276" width="12" customWidth="1"/>
    <col min="513" max="513" width="10.7109375" customWidth="1"/>
    <col min="514" max="514" width="8.5703125" customWidth="1"/>
    <col min="517" max="517" width="8" customWidth="1"/>
    <col min="518" max="518" width="7.85546875" customWidth="1"/>
    <col min="520" max="520" width="7.85546875" customWidth="1"/>
    <col min="521" max="521" width="8" customWidth="1"/>
    <col min="522" max="522" width="7.85546875" customWidth="1"/>
    <col min="525" max="525" width="7.28515625" customWidth="1"/>
    <col min="529" max="530" width="8" customWidth="1"/>
    <col min="532" max="532" width="12" customWidth="1"/>
    <col min="769" max="769" width="10.7109375" customWidth="1"/>
    <col min="770" max="770" width="8.5703125" customWidth="1"/>
    <col min="773" max="773" width="8" customWidth="1"/>
    <col min="774" max="774" width="7.85546875" customWidth="1"/>
    <col min="776" max="776" width="7.85546875" customWidth="1"/>
    <col min="777" max="777" width="8" customWidth="1"/>
    <col min="778" max="778" width="7.85546875" customWidth="1"/>
    <col min="781" max="781" width="7.28515625" customWidth="1"/>
    <col min="785" max="786" width="8" customWidth="1"/>
    <col min="788" max="788" width="12" customWidth="1"/>
    <col min="1025" max="1025" width="10.7109375" customWidth="1"/>
    <col min="1026" max="1026" width="8.5703125" customWidth="1"/>
    <col min="1029" max="1029" width="8" customWidth="1"/>
    <col min="1030" max="1030" width="7.85546875" customWidth="1"/>
    <col min="1032" max="1032" width="7.85546875" customWidth="1"/>
    <col min="1033" max="1033" width="8" customWidth="1"/>
    <col min="1034" max="1034" width="7.85546875" customWidth="1"/>
    <col min="1037" max="1037" width="7.28515625" customWidth="1"/>
    <col min="1041" max="1042" width="8" customWidth="1"/>
    <col min="1044" max="1044" width="12" customWidth="1"/>
    <col min="1281" max="1281" width="10.7109375" customWidth="1"/>
    <col min="1282" max="1282" width="8.5703125" customWidth="1"/>
    <col min="1285" max="1285" width="8" customWidth="1"/>
    <col min="1286" max="1286" width="7.85546875" customWidth="1"/>
    <col min="1288" max="1288" width="7.85546875" customWidth="1"/>
    <col min="1289" max="1289" width="8" customWidth="1"/>
    <col min="1290" max="1290" width="7.85546875" customWidth="1"/>
    <col min="1293" max="1293" width="7.28515625" customWidth="1"/>
    <col min="1297" max="1298" width="8" customWidth="1"/>
    <col min="1300" max="1300" width="12" customWidth="1"/>
    <col min="1537" max="1537" width="10.7109375" customWidth="1"/>
    <col min="1538" max="1538" width="8.5703125" customWidth="1"/>
    <col min="1541" max="1541" width="8" customWidth="1"/>
    <col min="1542" max="1542" width="7.85546875" customWidth="1"/>
    <col min="1544" max="1544" width="7.85546875" customWidth="1"/>
    <col min="1545" max="1545" width="8" customWidth="1"/>
    <col min="1546" max="1546" width="7.85546875" customWidth="1"/>
    <col min="1549" max="1549" width="7.28515625" customWidth="1"/>
    <col min="1553" max="1554" width="8" customWidth="1"/>
    <col min="1556" max="1556" width="12" customWidth="1"/>
    <col min="1793" max="1793" width="10.7109375" customWidth="1"/>
    <col min="1794" max="1794" width="8.5703125" customWidth="1"/>
    <col min="1797" max="1797" width="8" customWidth="1"/>
    <col min="1798" max="1798" width="7.85546875" customWidth="1"/>
    <col min="1800" max="1800" width="7.85546875" customWidth="1"/>
    <col min="1801" max="1801" width="8" customWidth="1"/>
    <col min="1802" max="1802" width="7.85546875" customWidth="1"/>
    <col min="1805" max="1805" width="7.28515625" customWidth="1"/>
    <col min="1809" max="1810" width="8" customWidth="1"/>
    <col min="1812" max="1812" width="12" customWidth="1"/>
    <col min="2049" max="2049" width="10.7109375" customWidth="1"/>
    <col min="2050" max="2050" width="8.5703125" customWidth="1"/>
    <col min="2053" max="2053" width="8" customWidth="1"/>
    <col min="2054" max="2054" width="7.85546875" customWidth="1"/>
    <col min="2056" max="2056" width="7.85546875" customWidth="1"/>
    <col min="2057" max="2057" width="8" customWidth="1"/>
    <col min="2058" max="2058" width="7.85546875" customWidth="1"/>
    <col min="2061" max="2061" width="7.28515625" customWidth="1"/>
    <col min="2065" max="2066" width="8" customWidth="1"/>
    <col min="2068" max="2068" width="12" customWidth="1"/>
    <col min="2305" max="2305" width="10.7109375" customWidth="1"/>
    <col min="2306" max="2306" width="8.5703125" customWidth="1"/>
    <col min="2309" max="2309" width="8" customWidth="1"/>
    <col min="2310" max="2310" width="7.85546875" customWidth="1"/>
    <col min="2312" max="2312" width="7.85546875" customWidth="1"/>
    <col min="2313" max="2313" width="8" customWidth="1"/>
    <col min="2314" max="2314" width="7.85546875" customWidth="1"/>
    <col min="2317" max="2317" width="7.28515625" customWidth="1"/>
    <col min="2321" max="2322" width="8" customWidth="1"/>
    <col min="2324" max="2324" width="12" customWidth="1"/>
    <col min="2561" max="2561" width="10.7109375" customWidth="1"/>
    <col min="2562" max="2562" width="8.5703125" customWidth="1"/>
    <col min="2565" max="2565" width="8" customWidth="1"/>
    <col min="2566" max="2566" width="7.85546875" customWidth="1"/>
    <col min="2568" max="2568" width="7.85546875" customWidth="1"/>
    <col min="2569" max="2569" width="8" customWidth="1"/>
    <col min="2570" max="2570" width="7.85546875" customWidth="1"/>
    <col min="2573" max="2573" width="7.28515625" customWidth="1"/>
    <col min="2577" max="2578" width="8" customWidth="1"/>
    <col min="2580" max="2580" width="12" customWidth="1"/>
    <col min="2817" max="2817" width="10.7109375" customWidth="1"/>
    <col min="2818" max="2818" width="8.5703125" customWidth="1"/>
    <col min="2821" max="2821" width="8" customWidth="1"/>
    <col min="2822" max="2822" width="7.85546875" customWidth="1"/>
    <col min="2824" max="2824" width="7.85546875" customWidth="1"/>
    <col min="2825" max="2825" width="8" customWidth="1"/>
    <col min="2826" max="2826" width="7.85546875" customWidth="1"/>
    <col min="2829" max="2829" width="7.28515625" customWidth="1"/>
    <col min="2833" max="2834" width="8" customWidth="1"/>
    <col min="2836" max="2836" width="12" customWidth="1"/>
    <col min="3073" max="3073" width="10.7109375" customWidth="1"/>
    <col min="3074" max="3074" width="8.5703125" customWidth="1"/>
    <col min="3077" max="3077" width="8" customWidth="1"/>
    <col min="3078" max="3078" width="7.85546875" customWidth="1"/>
    <col min="3080" max="3080" width="7.85546875" customWidth="1"/>
    <col min="3081" max="3081" width="8" customWidth="1"/>
    <col min="3082" max="3082" width="7.85546875" customWidth="1"/>
    <col min="3085" max="3085" width="7.28515625" customWidth="1"/>
    <col min="3089" max="3090" width="8" customWidth="1"/>
    <col min="3092" max="3092" width="12" customWidth="1"/>
    <col min="3329" max="3329" width="10.7109375" customWidth="1"/>
    <col min="3330" max="3330" width="8.5703125" customWidth="1"/>
    <col min="3333" max="3333" width="8" customWidth="1"/>
    <col min="3334" max="3334" width="7.85546875" customWidth="1"/>
    <col min="3336" max="3336" width="7.85546875" customWidth="1"/>
    <col min="3337" max="3337" width="8" customWidth="1"/>
    <col min="3338" max="3338" width="7.85546875" customWidth="1"/>
    <col min="3341" max="3341" width="7.28515625" customWidth="1"/>
    <col min="3345" max="3346" width="8" customWidth="1"/>
    <col min="3348" max="3348" width="12" customWidth="1"/>
    <col min="3585" max="3585" width="10.7109375" customWidth="1"/>
    <col min="3586" max="3586" width="8.5703125" customWidth="1"/>
    <col min="3589" max="3589" width="8" customWidth="1"/>
    <col min="3590" max="3590" width="7.85546875" customWidth="1"/>
    <col min="3592" max="3592" width="7.85546875" customWidth="1"/>
    <col min="3593" max="3593" width="8" customWidth="1"/>
    <col min="3594" max="3594" width="7.85546875" customWidth="1"/>
    <col min="3597" max="3597" width="7.28515625" customWidth="1"/>
    <col min="3601" max="3602" width="8" customWidth="1"/>
    <col min="3604" max="3604" width="12" customWidth="1"/>
    <col min="3841" max="3841" width="10.7109375" customWidth="1"/>
    <col min="3842" max="3842" width="8.5703125" customWidth="1"/>
    <col min="3845" max="3845" width="8" customWidth="1"/>
    <col min="3846" max="3846" width="7.85546875" customWidth="1"/>
    <col min="3848" max="3848" width="7.85546875" customWidth="1"/>
    <col min="3849" max="3849" width="8" customWidth="1"/>
    <col min="3850" max="3850" width="7.85546875" customWidth="1"/>
    <col min="3853" max="3853" width="7.28515625" customWidth="1"/>
    <col min="3857" max="3858" width="8" customWidth="1"/>
    <col min="3860" max="3860" width="12" customWidth="1"/>
    <col min="4097" max="4097" width="10.7109375" customWidth="1"/>
    <col min="4098" max="4098" width="8.5703125" customWidth="1"/>
    <col min="4101" max="4101" width="8" customWidth="1"/>
    <col min="4102" max="4102" width="7.85546875" customWidth="1"/>
    <col min="4104" max="4104" width="7.85546875" customWidth="1"/>
    <col min="4105" max="4105" width="8" customWidth="1"/>
    <col min="4106" max="4106" width="7.85546875" customWidth="1"/>
    <col min="4109" max="4109" width="7.28515625" customWidth="1"/>
    <col min="4113" max="4114" width="8" customWidth="1"/>
    <col min="4116" max="4116" width="12" customWidth="1"/>
    <col min="4353" max="4353" width="10.7109375" customWidth="1"/>
    <col min="4354" max="4354" width="8.5703125" customWidth="1"/>
    <col min="4357" max="4357" width="8" customWidth="1"/>
    <col min="4358" max="4358" width="7.85546875" customWidth="1"/>
    <col min="4360" max="4360" width="7.85546875" customWidth="1"/>
    <col min="4361" max="4361" width="8" customWidth="1"/>
    <col min="4362" max="4362" width="7.85546875" customWidth="1"/>
    <col min="4365" max="4365" width="7.28515625" customWidth="1"/>
    <col min="4369" max="4370" width="8" customWidth="1"/>
    <col min="4372" max="4372" width="12" customWidth="1"/>
    <col min="4609" max="4609" width="10.7109375" customWidth="1"/>
    <col min="4610" max="4610" width="8.5703125" customWidth="1"/>
    <col min="4613" max="4613" width="8" customWidth="1"/>
    <col min="4614" max="4614" width="7.85546875" customWidth="1"/>
    <col min="4616" max="4616" width="7.85546875" customWidth="1"/>
    <col min="4617" max="4617" width="8" customWidth="1"/>
    <col min="4618" max="4618" width="7.85546875" customWidth="1"/>
    <col min="4621" max="4621" width="7.28515625" customWidth="1"/>
    <col min="4625" max="4626" width="8" customWidth="1"/>
    <col min="4628" max="4628" width="12" customWidth="1"/>
    <col min="4865" max="4865" width="10.7109375" customWidth="1"/>
    <col min="4866" max="4866" width="8.5703125" customWidth="1"/>
    <col min="4869" max="4869" width="8" customWidth="1"/>
    <col min="4870" max="4870" width="7.85546875" customWidth="1"/>
    <col min="4872" max="4872" width="7.85546875" customWidth="1"/>
    <col min="4873" max="4873" width="8" customWidth="1"/>
    <col min="4874" max="4874" width="7.85546875" customWidth="1"/>
    <col min="4877" max="4877" width="7.28515625" customWidth="1"/>
    <col min="4881" max="4882" width="8" customWidth="1"/>
    <col min="4884" max="4884" width="12" customWidth="1"/>
    <col min="5121" max="5121" width="10.7109375" customWidth="1"/>
    <col min="5122" max="5122" width="8.5703125" customWidth="1"/>
    <col min="5125" max="5125" width="8" customWidth="1"/>
    <col min="5126" max="5126" width="7.85546875" customWidth="1"/>
    <col min="5128" max="5128" width="7.85546875" customWidth="1"/>
    <col min="5129" max="5129" width="8" customWidth="1"/>
    <col min="5130" max="5130" width="7.85546875" customWidth="1"/>
    <col min="5133" max="5133" width="7.28515625" customWidth="1"/>
    <col min="5137" max="5138" width="8" customWidth="1"/>
    <col min="5140" max="5140" width="12" customWidth="1"/>
    <col min="5377" max="5377" width="10.7109375" customWidth="1"/>
    <col min="5378" max="5378" width="8.5703125" customWidth="1"/>
    <col min="5381" max="5381" width="8" customWidth="1"/>
    <col min="5382" max="5382" width="7.85546875" customWidth="1"/>
    <col min="5384" max="5384" width="7.85546875" customWidth="1"/>
    <col min="5385" max="5385" width="8" customWidth="1"/>
    <col min="5386" max="5386" width="7.85546875" customWidth="1"/>
    <col min="5389" max="5389" width="7.28515625" customWidth="1"/>
    <col min="5393" max="5394" width="8" customWidth="1"/>
    <col min="5396" max="5396" width="12" customWidth="1"/>
    <col min="5633" max="5633" width="10.7109375" customWidth="1"/>
    <col min="5634" max="5634" width="8.5703125" customWidth="1"/>
    <col min="5637" max="5637" width="8" customWidth="1"/>
    <col min="5638" max="5638" width="7.85546875" customWidth="1"/>
    <col min="5640" max="5640" width="7.85546875" customWidth="1"/>
    <col min="5641" max="5641" width="8" customWidth="1"/>
    <col min="5642" max="5642" width="7.85546875" customWidth="1"/>
    <col min="5645" max="5645" width="7.28515625" customWidth="1"/>
    <col min="5649" max="5650" width="8" customWidth="1"/>
    <col min="5652" max="5652" width="12" customWidth="1"/>
    <col min="5889" max="5889" width="10.7109375" customWidth="1"/>
    <col min="5890" max="5890" width="8.5703125" customWidth="1"/>
    <col min="5893" max="5893" width="8" customWidth="1"/>
    <col min="5894" max="5894" width="7.85546875" customWidth="1"/>
    <col min="5896" max="5896" width="7.85546875" customWidth="1"/>
    <col min="5897" max="5897" width="8" customWidth="1"/>
    <col min="5898" max="5898" width="7.85546875" customWidth="1"/>
    <col min="5901" max="5901" width="7.28515625" customWidth="1"/>
    <col min="5905" max="5906" width="8" customWidth="1"/>
    <col min="5908" max="5908" width="12" customWidth="1"/>
    <col min="6145" max="6145" width="10.7109375" customWidth="1"/>
    <col min="6146" max="6146" width="8.5703125" customWidth="1"/>
    <col min="6149" max="6149" width="8" customWidth="1"/>
    <col min="6150" max="6150" width="7.85546875" customWidth="1"/>
    <col min="6152" max="6152" width="7.85546875" customWidth="1"/>
    <col min="6153" max="6153" width="8" customWidth="1"/>
    <col min="6154" max="6154" width="7.85546875" customWidth="1"/>
    <col min="6157" max="6157" width="7.28515625" customWidth="1"/>
    <col min="6161" max="6162" width="8" customWidth="1"/>
    <col min="6164" max="6164" width="12" customWidth="1"/>
    <col min="6401" max="6401" width="10.7109375" customWidth="1"/>
    <col min="6402" max="6402" width="8.5703125" customWidth="1"/>
    <col min="6405" max="6405" width="8" customWidth="1"/>
    <col min="6406" max="6406" width="7.85546875" customWidth="1"/>
    <col min="6408" max="6408" width="7.85546875" customWidth="1"/>
    <col min="6409" max="6409" width="8" customWidth="1"/>
    <col min="6410" max="6410" width="7.85546875" customWidth="1"/>
    <col min="6413" max="6413" width="7.28515625" customWidth="1"/>
    <col min="6417" max="6418" width="8" customWidth="1"/>
    <col min="6420" max="6420" width="12" customWidth="1"/>
    <col min="6657" max="6657" width="10.7109375" customWidth="1"/>
    <col min="6658" max="6658" width="8.5703125" customWidth="1"/>
    <col min="6661" max="6661" width="8" customWidth="1"/>
    <col min="6662" max="6662" width="7.85546875" customWidth="1"/>
    <col min="6664" max="6664" width="7.85546875" customWidth="1"/>
    <col min="6665" max="6665" width="8" customWidth="1"/>
    <col min="6666" max="6666" width="7.85546875" customWidth="1"/>
    <col min="6669" max="6669" width="7.28515625" customWidth="1"/>
    <col min="6673" max="6674" width="8" customWidth="1"/>
    <col min="6676" max="6676" width="12" customWidth="1"/>
    <col min="6913" max="6913" width="10.7109375" customWidth="1"/>
    <col min="6914" max="6914" width="8.5703125" customWidth="1"/>
    <col min="6917" max="6917" width="8" customWidth="1"/>
    <col min="6918" max="6918" width="7.85546875" customWidth="1"/>
    <col min="6920" max="6920" width="7.85546875" customWidth="1"/>
    <col min="6921" max="6921" width="8" customWidth="1"/>
    <col min="6922" max="6922" width="7.85546875" customWidth="1"/>
    <col min="6925" max="6925" width="7.28515625" customWidth="1"/>
    <col min="6929" max="6930" width="8" customWidth="1"/>
    <col min="6932" max="6932" width="12" customWidth="1"/>
    <col min="7169" max="7169" width="10.7109375" customWidth="1"/>
    <col min="7170" max="7170" width="8.5703125" customWidth="1"/>
    <col min="7173" max="7173" width="8" customWidth="1"/>
    <col min="7174" max="7174" width="7.85546875" customWidth="1"/>
    <col min="7176" max="7176" width="7.85546875" customWidth="1"/>
    <col min="7177" max="7177" width="8" customWidth="1"/>
    <col min="7178" max="7178" width="7.85546875" customWidth="1"/>
    <col min="7181" max="7181" width="7.28515625" customWidth="1"/>
    <col min="7185" max="7186" width="8" customWidth="1"/>
    <col min="7188" max="7188" width="12" customWidth="1"/>
    <col min="7425" max="7425" width="10.7109375" customWidth="1"/>
    <col min="7426" max="7426" width="8.5703125" customWidth="1"/>
    <col min="7429" max="7429" width="8" customWidth="1"/>
    <col min="7430" max="7430" width="7.85546875" customWidth="1"/>
    <col min="7432" max="7432" width="7.85546875" customWidth="1"/>
    <col min="7433" max="7433" width="8" customWidth="1"/>
    <col min="7434" max="7434" width="7.85546875" customWidth="1"/>
    <col min="7437" max="7437" width="7.28515625" customWidth="1"/>
    <col min="7441" max="7442" width="8" customWidth="1"/>
    <col min="7444" max="7444" width="12" customWidth="1"/>
    <col min="7681" max="7681" width="10.7109375" customWidth="1"/>
    <col min="7682" max="7682" width="8.5703125" customWidth="1"/>
    <col min="7685" max="7685" width="8" customWidth="1"/>
    <col min="7686" max="7686" width="7.85546875" customWidth="1"/>
    <col min="7688" max="7688" width="7.85546875" customWidth="1"/>
    <col min="7689" max="7689" width="8" customWidth="1"/>
    <col min="7690" max="7690" width="7.85546875" customWidth="1"/>
    <col min="7693" max="7693" width="7.28515625" customWidth="1"/>
    <col min="7697" max="7698" width="8" customWidth="1"/>
    <col min="7700" max="7700" width="12" customWidth="1"/>
    <col min="7937" max="7937" width="10.7109375" customWidth="1"/>
    <col min="7938" max="7938" width="8.5703125" customWidth="1"/>
    <col min="7941" max="7941" width="8" customWidth="1"/>
    <col min="7942" max="7942" width="7.85546875" customWidth="1"/>
    <col min="7944" max="7944" width="7.85546875" customWidth="1"/>
    <col min="7945" max="7945" width="8" customWidth="1"/>
    <col min="7946" max="7946" width="7.85546875" customWidth="1"/>
    <col min="7949" max="7949" width="7.28515625" customWidth="1"/>
    <col min="7953" max="7954" width="8" customWidth="1"/>
    <col min="7956" max="7956" width="12" customWidth="1"/>
    <col min="8193" max="8193" width="10.7109375" customWidth="1"/>
    <col min="8194" max="8194" width="8.5703125" customWidth="1"/>
    <col min="8197" max="8197" width="8" customWidth="1"/>
    <col min="8198" max="8198" width="7.85546875" customWidth="1"/>
    <col min="8200" max="8200" width="7.85546875" customWidth="1"/>
    <col min="8201" max="8201" width="8" customWidth="1"/>
    <col min="8202" max="8202" width="7.85546875" customWidth="1"/>
    <col min="8205" max="8205" width="7.28515625" customWidth="1"/>
    <col min="8209" max="8210" width="8" customWidth="1"/>
    <col min="8212" max="8212" width="12" customWidth="1"/>
    <col min="8449" max="8449" width="10.7109375" customWidth="1"/>
    <col min="8450" max="8450" width="8.5703125" customWidth="1"/>
    <col min="8453" max="8453" width="8" customWidth="1"/>
    <col min="8454" max="8454" width="7.85546875" customWidth="1"/>
    <col min="8456" max="8456" width="7.85546875" customWidth="1"/>
    <col min="8457" max="8457" width="8" customWidth="1"/>
    <col min="8458" max="8458" width="7.85546875" customWidth="1"/>
    <col min="8461" max="8461" width="7.28515625" customWidth="1"/>
    <col min="8465" max="8466" width="8" customWidth="1"/>
    <col min="8468" max="8468" width="12" customWidth="1"/>
    <col min="8705" max="8705" width="10.7109375" customWidth="1"/>
    <col min="8706" max="8706" width="8.5703125" customWidth="1"/>
    <col min="8709" max="8709" width="8" customWidth="1"/>
    <col min="8710" max="8710" width="7.85546875" customWidth="1"/>
    <col min="8712" max="8712" width="7.85546875" customWidth="1"/>
    <col min="8713" max="8713" width="8" customWidth="1"/>
    <col min="8714" max="8714" width="7.85546875" customWidth="1"/>
    <col min="8717" max="8717" width="7.28515625" customWidth="1"/>
    <col min="8721" max="8722" width="8" customWidth="1"/>
    <col min="8724" max="8724" width="12" customWidth="1"/>
    <col min="8961" max="8961" width="10.7109375" customWidth="1"/>
    <col min="8962" max="8962" width="8.5703125" customWidth="1"/>
    <col min="8965" max="8965" width="8" customWidth="1"/>
    <col min="8966" max="8966" width="7.85546875" customWidth="1"/>
    <col min="8968" max="8968" width="7.85546875" customWidth="1"/>
    <col min="8969" max="8969" width="8" customWidth="1"/>
    <col min="8970" max="8970" width="7.85546875" customWidth="1"/>
    <col min="8973" max="8973" width="7.28515625" customWidth="1"/>
    <col min="8977" max="8978" width="8" customWidth="1"/>
    <col min="8980" max="8980" width="12" customWidth="1"/>
    <col min="9217" max="9217" width="10.7109375" customWidth="1"/>
    <col min="9218" max="9218" width="8.5703125" customWidth="1"/>
    <col min="9221" max="9221" width="8" customWidth="1"/>
    <col min="9222" max="9222" width="7.85546875" customWidth="1"/>
    <col min="9224" max="9224" width="7.85546875" customWidth="1"/>
    <col min="9225" max="9225" width="8" customWidth="1"/>
    <col min="9226" max="9226" width="7.85546875" customWidth="1"/>
    <col min="9229" max="9229" width="7.28515625" customWidth="1"/>
    <col min="9233" max="9234" width="8" customWidth="1"/>
    <col min="9236" max="9236" width="12" customWidth="1"/>
    <col min="9473" max="9473" width="10.7109375" customWidth="1"/>
    <col min="9474" max="9474" width="8.5703125" customWidth="1"/>
    <col min="9477" max="9477" width="8" customWidth="1"/>
    <col min="9478" max="9478" width="7.85546875" customWidth="1"/>
    <col min="9480" max="9480" width="7.85546875" customWidth="1"/>
    <col min="9481" max="9481" width="8" customWidth="1"/>
    <col min="9482" max="9482" width="7.85546875" customWidth="1"/>
    <col min="9485" max="9485" width="7.28515625" customWidth="1"/>
    <col min="9489" max="9490" width="8" customWidth="1"/>
    <col min="9492" max="9492" width="12" customWidth="1"/>
    <col min="9729" max="9729" width="10.7109375" customWidth="1"/>
    <col min="9730" max="9730" width="8.5703125" customWidth="1"/>
    <col min="9733" max="9733" width="8" customWidth="1"/>
    <col min="9734" max="9734" width="7.85546875" customWidth="1"/>
    <col min="9736" max="9736" width="7.85546875" customWidth="1"/>
    <col min="9737" max="9737" width="8" customWidth="1"/>
    <col min="9738" max="9738" width="7.85546875" customWidth="1"/>
    <col min="9741" max="9741" width="7.28515625" customWidth="1"/>
    <col min="9745" max="9746" width="8" customWidth="1"/>
    <col min="9748" max="9748" width="12" customWidth="1"/>
    <col min="9985" max="9985" width="10.7109375" customWidth="1"/>
    <col min="9986" max="9986" width="8.5703125" customWidth="1"/>
    <col min="9989" max="9989" width="8" customWidth="1"/>
    <col min="9990" max="9990" width="7.85546875" customWidth="1"/>
    <col min="9992" max="9992" width="7.85546875" customWidth="1"/>
    <col min="9993" max="9993" width="8" customWidth="1"/>
    <col min="9994" max="9994" width="7.85546875" customWidth="1"/>
    <col min="9997" max="9997" width="7.28515625" customWidth="1"/>
    <col min="10001" max="10002" width="8" customWidth="1"/>
    <col min="10004" max="10004" width="12" customWidth="1"/>
    <col min="10241" max="10241" width="10.7109375" customWidth="1"/>
    <col min="10242" max="10242" width="8.5703125" customWidth="1"/>
    <col min="10245" max="10245" width="8" customWidth="1"/>
    <col min="10246" max="10246" width="7.85546875" customWidth="1"/>
    <col min="10248" max="10248" width="7.85546875" customWidth="1"/>
    <col min="10249" max="10249" width="8" customWidth="1"/>
    <col min="10250" max="10250" width="7.85546875" customWidth="1"/>
    <col min="10253" max="10253" width="7.28515625" customWidth="1"/>
    <col min="10257" max="10258" width="8" customWidth="1"/>
    <col min="10260" max="10260" width="12" customWidth="1"/>
    <col min="10497" max="10497" width="10.7109375" customWidth="1"/>
    <col min="10498" max="10498" width="8.5703125" customWidth="1"/>
    <col min="10501" max="10501" width="8" customWidth="1"/>
    <col min="10502" max="10502" width="7.85546875" customWidth="1"/>
    <col min="10504" max="10504" width="7.85546875" customWidth="1"/>
    <col min="10505" max="10505" width="8" customWidth="1"/>
    <col min="10506" max="10506" width="7.85546875" customWidth="1"/>
    <col min="10509" max="10509" width="7.28515625" customWidth="1"/>
    <col min="10513" max="10514" width="8" customWidth="1"/>
    <col min="10516" max="10516" width="12" customWidth="1"/>
    <col min="10753" max="10753" width="10.7109375" customWidth="1"/>
    <col min="10754" max="10754" width="8.5703125" customWidth="1"/>
    <col min="10757" max="10757" width="8" customWidth="1"/>
    <col min="10758" max="10758" width="7.85546875" customWidth="1"/>
    <col min="10760" max="10760" width="7.85546875" customWidth="1"/>
    <col min="10761" max="10761" width="8" customWidth="1"/>
    <col min="10762" max="10762" width="7.85546875" customWidth="1"/>
    <col min="10765" max="10765" width="7.28515625" customWidth="1"/>
    <col min="10769" max="10770" width="8" customWidth="1"/>
    <col min="10772" max="10772" width="12" customWidth="1"/>
    <col min="11009" max="11009" width="10.7109375" customWidth="1"/>
    <col min="11010" max="11010" width="8.5703125" customWidth="1"/>
    <col min="11013" max="11013" width="8" customWidth="1"/>
    <col min="11014" max="11014" width="7.85546875" customWidth="1"/>
    <col min="11016" max="11016" width="7.85546875" customWidth="1"/>
    <col min="11017" max="11017" width="8" customWidth="1"/>
    <col min="11018" max="11018" width="7.85546875" customWidth="1"/>
    <col min="11021" max="11021" width="7.28515625" customWidth="1"/>
    <col min="11025" max="11026" width="8" customWidth="1"/>
    <col min="11028" max="11028" width="12" customWidth="1"/>
    <col min="11265" max="11265" width="10.7109375" customWidth="1"/>
    <col min="11266" max="11266" width="8.5703125" customWidth="1"/>
    <col min="11269" max="11269" width="8" customWidth="1"/>
    <col min="11270" max="11270" width="7.85546875" customWidth="1"/>
    <col min="11272" max="11272" width="7.85546875" customWidth="1"/>
    <col min="11273" max="11273" width="8" customWidth="1"/>
    <col min="11274" max="11274" width="7.85546875" customWidth="1"/>
    <col min="11277" max="11277" width="7.28515625" customWidth="1"/>
    <col min="11281" max="11282" width="8" customWidth="1"/>
    <col min="11284" max="11284" width="12" customWidth="1"/>
    <col min="11521" max="11521" width="10.7109375" customWidth="1"/>
    <col min="11522" max="11522" width="8.5703125" customWidth="1"/>
    <col min="11525" max="11525" width="8" customWidth="1"/>
    <col min="11526" max="11526" width="7.85546875" customWidth="1"/>
    <col min="11528" max="11528" width="7.85546875" customWidth="1"/>
    <col min="11529" max="11529" width="8" customWidth="1"/>
    <col min="11530" max="11530" width="7.85546875" customWidth="1"/>
    <col min="11533" max="11533" width="7.28515625" customWidth="1"/>
    <col min="11537" max="11538" width="8" customWidth="1"/>
    <col min="11540" max="11540" width="12" customWidth="1"/>
    <col min="11777" max="11777" width="10.7109375" customWidth="1"/>
    <col min="11778" max="11778" width="8.5703125" customWidth="1"/>
    <col min="11781" max="11781" width="8" customWidth="1"/>
    <col min="11782" max="11782" width="7.85546875" customWidth="1"/>
    <col min="11784" max="11784" width="7.85546875" customWidth="1"/>
    <col min="11785" max="11785" width="8" customWidth="1"/>
    <col min="11786" max="11786" width="7.85546875" customWidth="1"/>
    <col min="11789" max="11789" width="7.28515625" customWidth="1"/>
    <col min="11793" max="11794" width="8" customWidth="1"/>
    <col min="11796" max="11796" width="12" customWidth="1"/>
    <col min="12033" max="12033" width="10.7109375" customWidth="1"/>
    <col min="12034" max="12034" width="8.5703125" customWidth="1"/>
    <col min="12037" max="12037" width="8" customWidth="1"/>
    <col min="12038" max="12038" width="7.85546875" customWidth="1"/>
    <col min="12040" max="12040" width="7.85546875" customWidth="1"/>
    <col min="12041" max="12041" width="8" customWidth="1"/>
    <col min="12042" max="12042" width="7.85546875" customWidth="1"/>
    <col min="12045" max="12045" width="7.28515625" customWidth="1"/>
    <col min="12049" max="12050" width="8" customWidth="1"/>
    <col min="12052" max="12052" width="12" customWidth="1"/>
    <col min="12289" max="12289" width="10.7109375" customWidth="1"/>
    <col min="12290" max="12290" width="8.5703125" customWidth="1"/>
    <col min="12293" max="12293" width="8" customWidth="1"/>
    <col min="12294" max="12294" width="7.85546875" customWidth="1"/>
    <col min="12296" max="12296" width="7.85546875" customWidth="1"/>
    <col min="12297" max="12297" width="8" customWidth="1"/>
    <col min="12298" max="12298" width="7.85546875" customWidth="1"/>
    <col min="12301" max="12301" width="7.28515625" customWidth="1"/>
    <col min="12305" max="12306" width="8" customWidth="1"/>
    <col min="12308" max="12308" width="12" customWidth="1"/>
    <col min="12545" max="12545" width="10.7109375" customWidth="1"/>
    <col min="12546" max="12546" width="8.5703125" customWidth="1"/>
    <col min="12549" max="12549" width="8" customWidth="1"/>
    <col min="12550" max="12550" width="7.85546875" customWidth="1"/>
    <col min="12552" max="12552" width="7.85546875" customWidth="1"/>
    <col min="12553" max="12553" width="8" customWidth="1"/>
    <col min="12554" max="12554" width="7.85546875" customWidth="1"/>
    <col min="12557" max="12557" width="7.28515625" customWidth="1"/>
    <col min="12561" max="12562" width="8" customWidth="1"/>
    <col min="12564" max="12564" width="12" customWidth="1"/>
    <col min="12801" max="12801" width="10.7109375" customWidth="1"/>
    <col min="12802" max="12802" width="8.5703125" customWidth="1"/>
    <col min="12805" max="12805" width="8" customWidth="1"/>
    <col min="12806" max="12806" width="7.85546875" customWidth="1"/>
    <col min="12808" max="12808" width="7.85546875" customWidth="1"/>
    <col min="12809" max="12809" width="8" customWidth="1"/>
    <col min="12810" max="12810" width="7.85546875" customWidth="1"/>
    <col min="12813" max="12813" width="7.28515625" customWidth="1"/>
    <col min="12817" max="12818" width="8" customWidth="1"/>
    <col min="12820" max="12820" width="12" customWidth="1"/>
    <col min="13057" max="13057" width="10.7109375" customWidth="1"/>
    <col min="13058" max="13058" width="8.5703125" customWidth="1"/>
    <col min="13061" max="13061" width="8" customWidth="1"/>
    <col min="13062" max="13062" width="7.85546875" customWidth="1"/>
    <col min="13064" max="13064" width="7.85546875" customWidth="1"/>
    <col min="13065" max="13065" width="8" customWidth="1"/>
    <col min="13066" max="13066" width="7.85546875" customWidth="1"/>
    <col min="13069" max="13069" width="7.28515625" customWidth="1"/>
    <col min="13073" max="13074" width="8" customWidth="1"/>
    <col min="13076" max="13076" width="12" customWidth="1"/>
    <col min="13313" max="13313" width="10.7109375" customWidth="1"/>
    <col min="13314" max="13314" width="8.5703125" customWidth="1"/>
    <col min="13317" max="13317" width="8" customWidth="1"/>
    <col min="13318" max="13318" width="7.85546875" customWidth="1"/>
    <col min="13320" max="13320" width="7.85546875" customWidth="1"/>
    <col min="13321" max="13321" width="8" customWidth="1"/>
    <col min="13322" max="13322" width="7.85546875" customWidth="1"/>
    <col min="13325" max="13325" width="7.28515625" customWidth="1"/>
    <col min="13329" max="13330" width="8" customWidth="1"/>
    <col min="13332" max="13332" width="12" customWidth="1"/>
    <col min="13569" max="13569" width="10.7109375" customWidth="1"/>
    <col min="13570" max="13570" width="8.5703125" customWidth="1"/>
    <col min="13573" max="13573" width="8" customWidth="1"/>
    <col min="13574" max="13574" width="7.85546875" customWidth="1"/>
    <col min="13576" max="13576" width="7.85546875" customWidth="1"/>
    <col min="13577" max="13577" width="8" customWidth="1"/>
    <col min="13578" max="13578" width="7.85546875" customWidth="1"/>
    <col min="13581" max="13581" width="7.28515625" customWidth="1"/>
    <col min="13585" max="13586" width="8" customWidth="1"/>
    <col min="13588" max="13588" width="12" customWidth="1"/>
    <col min="13825" max="13825" width="10.7109375" customWidth="1"/>
    <col min="13826" max="13826" width="8.5703125" customWidth="1"/>
    <col min="13829" max="13829" width="8" customWidth="1"/>
    <col min="13830" max="13830" width="7.85546875" customWidth="1"/>
    <col min="13832" max="13832" width="7.85546875" customWidth="1"/>
    <col min="13833" max="13833" width="8" customWidth="1"/>
    <col min="13834" max="13834" width="7.85546875" customWidth="1"/>
    <col min="13837" max="13837" width="7.28515625" customWidth="1"/>
    <col min="13841" max="13842" width="8" customWidth="1"/>
    <col min="13844" max="13844" width="12" customWidth="1"/>
    <col min="14081" max="14081" width="10.7109375" customWidth="1"/>
    <col min="14082" max="14082" width="8.5703125" customWidth="1"/>
    <col min="14085" max="14085" width="8" customWidth="1"/>
    <col min="14086" max="14086" width="7.85546875" customWidth="1"/>
    <col min="14088" max="14088" width="7.85546875" customWidth="1"/>
    <col min="14089" max="14089" width="8" customWidth="1"/>
    <col min="14090" max="14090" width="7.85546875" customWidth="1"/>
    <col min="14093" max="14093" width="7.28515625" customWidth="1"/>
    <col min="14097" max="14098" width="8" customWidth="1"/>
    <col min="14100" max="14100" width="12" customWidth="1"/>
    <col min="14337" max="14337" width="10.7109375" customWidth="1"/>
    <col min="14338" max="14338" width="8.5703125" customWidth="1"/>
    <col min="14341" max="14341" width="8" customWidth="1"/>
    <col min="14342" max="14342" width="7.85546875" customWidth="1"/>
    <col min="14344" max="14344" width="7.85546875" customWidth="1"/>
    <col min="14345" max="14345" width="8" customWidth="1"/>
    <col min="14346" max="14346" width="7.85546875" customWidth="1"/>
    <col min="14349" max="14349" width="7.28515625" customWidth="1"/>
    <col min="14353" max="14354" width="8" customWidth="1"/>
    <col min="14356" max="14356" width="12" customWidth="1"/>
    <col min="14593" max="14593" width="10.7109375" customWidth="1"/>
    <col min="14594" max="14594" width="8.5703125" customWidth="1"/>
    <col min="14597" max="14597" width="8" customWidth="1"/>
    <col min="14598" max="14598" width="7.85546875" customWidth="1"/>
    <col min="14600" max="14600" width="7.85546875" customWidth="1"/>
    <col min="14601" max="14601" width="8" customWidth="1"/>
    <col min="14602" max="14602" width="7.85546875" customWidth="1"/>
    <col min="14605" max="14605" width="7.28515625" customWidth="1"/>
    <col min="14609" max="14610" width="8" customWidth="1"/>
    <col min="14612" max="14612" width="12" customWidth="1"/>
    <col min="14849" max="14849" width="10.7109375" customWidth="1"/>
    <col min="14850" max="14850" width="8.5703125" customWidth="1"/>
    <col min="14853" max="14853" width="8" customWidth="1"/>
    <col min="14854" max="14854" width="7.85546875" customWidth="1"/>
    <col min="14856" max="14856" width="7.85546875" customWidth="1"/>
    <col min="14857" max="14857" width="8" customWidth="1"/>
    <col min="14858" max="14858" width="7.85546875" customWidth="1"/>
    <col min="14861" max="14861" width="7.28515625" customWidth="1"/>
    <col min="14865" max="14866" width="8" customWidth="1"/>
    <col min="14868" max="14868" width="12" customWidth="1"/>
    <col min="15105" max="15105" width="10.7109375" customWidth="1"/>
    <col min="15106" max="15106" width="8.5703125" customWidth="1"/>
    <col min="15109" max="15109" width="8" customWidth="1"/>
    <col min="15110" max="15110" width="7.85546875" customWidth="1"/>
    <col min="15112" max="15112" width="7.85546875" customWidth="1"/>
    <col min="15113" max="15113" width="8" customWidth="1"/>
    <col min="15114" max="15114" width="7.85546875" customWidth="1"/>
    <col min="15117" max="15117" width="7.28515625" customWidth="1"/>
    <col min="15121" max="15122" width="8" customWidth="1"/>
    <col min="15124" max="15124" width="12" customWidth="1"/>
    <col min="15361" max="15361" width="10.7109375" customWidth="1"/>
    <col min="15362" max="15362" width="8.5703125" customWidth="1"/>
    <col min="15365" max="15365" width="8" customWidth="1"/>
    <col min="15366" max="15366" width="7.85546875" customWidth="1"/>
    <col min="15368" max="15368" width="7.85546875" customWidth="1"/>
    <col min="15369" max="15369" width="8" customWidth="1"/>
    <col min="15370" max="15370" width="7.85546875" customWidth="1"/>
    <col min="15373" max="15373" width="7.28515625" customWidth="1"/>
    <col min="15377" max="15378" width="8" customWidth="1"/>
    <col min="15380" max="15380" width="12" customWidth="1"/>
    <col min="15617" max="15617" width="10.7109375" customWidth="1"/>
    <col min="15618" max="15618" width="8.5703125" customWidth="1"/>
    <col min="15621" max="15621" width="8" customWidth="1"/>
    <col min="15622" max="15622" width="7.85546875" customWidth="1"/>
    <col min="15624" max="15624" width="7.85546875" customWidth="1"/>
    <col min="15625" max="15625" width="8" customWidth="1"/>
    <col min="15626" max="15626" width="7.85546875" customWidth="1"/>
    <col min="15629" max="15629" width="7.28515625" customWidth="1"/>
    <col min="15633" max="15634" width="8" customWidth="1"/>
    <col min="15636" max="15636" width="12" customWidth="1"/>
    <col min="15873" max="15873" width="10.7109375" customWidth="1"/>
    <col min="15874" max="15874" width="8.5703125" customWidth="1"/>
    <col min="15877" max="15877" width="8" customWidth="1"/>
    <col min="15878" max="15878" width="7.85546875" customWidth="1"/>
    <col min="15880" max="15880" width="7.85546875" customWidth="1"/>
    <col min="15881" max="15881" width="8" customWidth="1"/>
    <col min="15882" max="15882" width="7.85546875" customWidth="1"/>
    <col min="15885" max="15885" width="7.28515625" customWidth="1"/>
    <col min="15889" max="15890" width="8" customWidth="1"/>
    <col min="15892" max="15892" width="12" customWidth="1"/>
    <col min="16129" max="16129" width="10.7109375" customWidth="1"/>
    <col min="16130" max="16130" width="8.5703125" customWidth="1"/>
    <col min="16133" max="16133" width="8" customWidth="1"/>
    <col min="16134" max="16134" width="7.85546875" customWidth="1"/>
    <col min="16136" max="16136" width="7.85546875" customWidth="1"/>
    <col min="16137" max="16137" width="8" customWidth="1"/>
    <col min="16138" max="16138" width="7.85546875" customWidth="1"/>
    <col min="16141" max="16141" width="7.28515625" customWidth="1"/>
    <col min="16145" max="16146" width="8" customWidth="1"/>
    <col min="16148" max="16148" width="12" customWidth="1"/>
  </cols>
  <sheetData>
    <row r="1" spans="1:21" x14ac:dyDescent="0.25">
      <c r="T1" s="122" t="s">
        <v>22</v>
      </c>
      <c r="U1" s="122"/>
    </row>
    <row r="2" spans="1:21" ht="30.75" customHeight="1" x14ac:dyDescent="0.25">
      <c r="A2" s="123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4" spans="1:21" ht="33" customHeight="1" x14ac:dyDescent="0.25">
      <c r="A4" s="129" t="s">
        <v>0</v>
      </c>
      <c r="B4" s="130" t="s">
        <v>1</v>
      </c>
      <c r="C4" s="130"/>
      <c r="D4" s="130"/>
      <c r="E4" s="130"/>
      <c r="F4" s="130"/>
      <c r="G4" s="130"/>
      <c r="H4" s="130" t="s">
        <v>2</v>
      </c>
      <c r="I4" s="130"/>
      <c r="J4" s="130"/>
      <c r="K4" s="130"/>
      <c r="L4" s="130"/>
      <c r="M4" s="130" t="s">
        <v>26</v>
      </c>
      <c r="N4" s="130"/>
      <c r="O4" s="130"/>
      <c r="P4" s="130"/>
      <c r="Q4" s="130"/>
      <c r="R4" s="130"/>
      <c r="S4" s="130"/>
      <c r="T4" s="130"/>
      <c r="U4" s="130"/>
    </row>
    <row r="5" spans="1:21" ht="33" customHeight="1" x14ac:dyDescent="0.25">
      <c r="A5" s="129"/>
      <c r="B5" s="130" t="s">
        <v>3</v>
      </c>
      <c r="C5" s="130" t="s">
        <v>4</v>
      </c>
      <c r="D5" s="130"/>
      <c r="E5" s="130"/>
      <c r="F5" s="130"/>
      <c r="G5" s="130"/>
      <c r="H5" s="130" t="s">
        <v>3</v>
      </c>
      <c r="I5" s="130" t="s">
        <v>4</v>
      </c>
      <c r="J5" s="130"/>
      <c r="K5" s="130"/>
      <c r="L5" s="130"/>
      <c r="M5" s="130" t="s">
        <v>14</v>
      </c>
      <c r="N5" s="130"/>
      <c r="O5" s="130"/>
      <c r="P5" s="130"/>
      <c r="Q5" s="130" t="s">
        <v>18</v>
      </c>
      <c r="R5" s="130" t="s">
        <v>19</v>
      </c>
      <c r="S5" s="130" t="s">
        <v>24</v>
      </c>
      <c r="T5" s="130" t="s">
        <v>5</v>
      </c>
      <c r="U5" s="130" t="s">
        <v>15</v>
      </c>
    </row>
    <row r="6" spans="1:21" ht="33" customHeight="1" x14ac:dyDescent="0.25">
      <c r="A6" s="129"/>
      <c r="B6" s="130"/>
      <c r="C6" s="130" t="s">
        <v>6</v>
      </c>
      <c r="D6" s="130" t="s">
        <v>7</v>
      </c>
      <c r="E6" s="130" t="s">
        <v>8</v>
      </c>
      <c r="F6" s="130"/>
      <c r="G6" s="130"/>
      <c r="H6" s="130"/>
      <c r="I6" s="130" t="s">
        <v>9</v>
      </c>
      <c r="J6" s="130" t="s">
        <v>10</v>
      </c>
      <c r="K6" s="130"/>
      <c r="L6" s="130"/>
      <c r="M6" s="130" t="s">
        <v>3</v>
      </c>
      <c r="N6" s="130" t="s">
        <v>4</v>
      </c>
      <c r="O6" s="130"/>
      <c r="P6" s="130"/>
      <c r="Q6" s="130"/>
      <c r="R6" s="130"/>
      <c r="S6" s="130"/>
      <c r="T6" s="130"/>
      <c r="U6" s="130"/>
    </row>
    <row r="7" spans="1:21" ht="33" customHeight="1" x14ac:dyDescent="0.25">
      <c r="A7" s="129"/>
      <c r="B7" s="130"/>
      <c r="C7" s="130"/>
      <c r="D7" s="130"/>
      <c r="E7" s="130" t="s">
        <v>3</v>
      </c>
      <c r="F7" s="130" t="s">
        <v>4</v>
      </c>
      <c r="G7" s="130"/>
      <c r="H7" s="130"/>
      <c r="I7" s="130"/>
      <c r="J7" s="130" t="s">
        <v>3</v>
      </c>
      <c r="K7" s="131" t="s">
        <v>4</v>
      </c>
      <c r="L7" s="131"/>
      <c r="M7" s="130"/>
      <c r="N7" s="131" t="s">
        <v>27</v>
      </c>
      <c r="O7" s="131" t="s">
        <v>16</v>
      </c>
      <c r="P7" s="131" t="s">
        <v>17</v>
      </c>
      <c r="Q7" s="130"/>
      <c r="R7" s="130"/>
      <c r="S7" s="130"/>
      <c r="T7" s="130"/>
      <c r="U7" s="130"/>
    </row>
    <row r="8" spans="1:21" ht="65.25" customHeight="1" x14ac:dyDescent="0.25">
      <c r="A8" s="129"/>
      <c r="B8" s="130"/>
      <c r="C8" s="130"/>
      <c r="D8" s="130"/>
      <c r="E8" s="130"/>
      <c r="F8" s="131" t="s">
        <v>11</v>
      </c>
      <c r="G8" s="131" t="s">
        <v>20</v>
      </c>
      <c r="H8" s="130"/>
      <c r="I8" s="130"/>
      <c r="J8" s="130"/>
      <c r="K8" s="132" t="s">
        <v>12</v>
      </c>
      <c r="L8" s="132" t="s">
        <v>23</v>
      </c>
      <c r="M8" s="130"/>
      <c r="N8" s="131"/>
      <c r="O8" s="131"/>
      <c r="P8" s="131"/>
      <c r="Q8" s="130"/>
      <c r="R8" s="130"/>
      <c r="S8" s="130"/>
      <c r="T8" s="130"/>
      <c r="U8" s="130"/>
    </row>
    <row r="9" spans="1:21" ht="62.25" customHeight="1" x14ac:dyDescent="0.25">
      <c r="A9" s="129"/>
      <c r="B9" s="130"/>
      <c r="C9" s="130"/>
      <c r="D9" s="130"/>
      <c r="E9" s="130"/>
      <c r="F9" s="131"/>
      <c r="G9" s="131"/>
      <c r="H9" s="130"/>
      <c r="I9" s="130"/>
      <c r="J9" s="130"/>
      <c r="K9" s="133"/>
      <c r="L9" s="133"/>
      <c r="M9" s="130"/>
      <c r="N9" s="131"/>
      <c r="O9" s="131"/>
      <c r="P9" s="131"/>
      <c r="Q9" s="130"/>
      <c r="R9" s="130"/>
      <c r="S9" s="130"/>
      <c r="T9" s="130"/>
      <c r="U9" s="130"/>
    </row>
    <row r="10" spans="1:21" ht="15.7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</row>
    <row r="11" spans="1:21" ht="33" customHeight="1" x14ac:dyDescent="0.25">
      <c r="A11" s="2">
        <v>2021</v>
      </c>
      <c r="B11" s="3">
        <v>72</v>
      </c>
      <c r="C11" s="3">
        <v>72</v>
      </c>
      <c r="D11" s="3">
        <v>0</v>
      </c>
      <c r="E11" s="3">
        <v>0</v>
      </c>
      <c r="F11" s="3">
        <v>0</v>
      </c>
      <c r="G11" s="3">
        <v>0</v>
      </c>
      <c r="H11" s="3">
        <v>72</v>
      </c>
      <c r="I11" s="3">
        <v>0</v>
      </c>
      <c r="J11" s="3">
        <v>72</v>
      </c>
      <c r="K11" s="3">
        <v>61</v>
      </c>
      <c r="L11" s="3">
        <v>11</v>
      </c>
      <c r="M11" s="3">
        <v>72</v>
      </c>
      <c r="N11" s="3">
        <v>72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4" t="s">
        <v>63</v>
      </c>
      <c r="U11" s="4"/>
    </row>
    <row r="12" spans="1:21" ht="39.75" customHeight="1" x14ac:dyDescent="0.25">
      <c r="A12" s="5" t="s">
        <v>21</v>
      </c>
      <c r="B12" s="3">
        <v>2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2</v>
      </c>
      <c r="K12" s="3">
        <v>2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4" t="s">
        <v>64</v>
      </c>
      <c r="U12" s="4"/>
    </row>
    <row r="13" spans="1:21" ht="33" customHeight="1" x14ac:dyDescent="0.25">
      <c r="A13" s="6" t="s">
        <v>13</v>
      </c>
      <c r="B13" s="5">
        <v>74</v>
      </c>
      <c r="C13" s="5">
        <v>74</v>
      </c>
      <c r="D13" s="5">
        <v>0</v>
      </c>
      <c r="E13" s="5">
        <v>0</v>
      </c>
      <c r="F13" s="5">
        <v>0</v>
      </c>
      <c r="G13" s="5">
        <v>0</v>
      </c>
      <c r="H13" s="5">
        <v>74</v>
      </c>
      <c r="I13" s="5">
        <v>0</v>
      </c>
      <c r="J13" s="5">
        <v>74</v>
      </c>
      <c r="K13" s="5">
        <v>63</v>
      </c>
      <c r="L13" s="5">
        <v>11</v>
      </c>
      <c r="M13" s="5">
        <v>74</v>
      </c>
      <c r="N13" s="5">
        <v>74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7" t="s">
        <v>65</v>
      </c>
      <c r="U13" s="7"/>
    </row>
  </sheetData>
  <mergeCells count="34">
    <mergeCell ref="C6:C9"/>
    <mergeCell ref="D6:D9"/>
    <mergeCell ref="E6:G6"/>
    <mergeCell ref="I6:I9"/>
    <mergeCell ref="J6:L6"/>
    <mergeCell ref="E7:E9"/>
    <mergeCell ref="F7:G7"/>
    <mergeCell ref="J7:J9"/>
    <mergeCell ref="K7:L7"/>
    <mergeCell ref="F8:F9"/>
    <mergeCell ref="G8:G9"/>
    <mergeCell ref="K8:K9"/>
    <mergeCell ref="L8:L9"/>
    <mergeCell ref="Q5:Q9"/>
    <mergeCell ref="R5:R9"/>
    <mergeCell ref="S5:S9"/>
    <mergeCell ref="T5:T9"/>
    <mergeCell ref="M6:M9"/>
    <mergeCell ref="T1:U1"/>
    <mergeCell ref="A2:U2"/>
    <mergeCell ref="A4:A9"/>
    <mergeCell ref="B4:G4"/>
    <mergeCell ref="H4:L4"/>
    <mergeCell ref="M4:U4"/>
    <mergeCell ref="B5:B9"/>
    <mergeCell ref="C5:G5"/>
    <mergeCell ref="H5:H9"/>
    <mergeCell ref="I5:L5"/>
    <mergeCell ref="U5:U9"/>
    <mergeCell ref="N6:P6"/>
    <mergeCell ref="N7:N9"/>
    <mergeCell ref="O7:O9"/>
    <mergeCell ref="P7:P9"/>
    <mergeCell ref="M5:P5"/>
  </mergeCells>
  <pageMargins left="0.2" right="0.2" top="0.25" bottom="0.25" header="0.3" footer="0.3"/>
  <pageSetup paperSize="9" scale="7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1AD92-B170-4EED-9DD1-A0017CFCC3D1}">
  <dimension ref="A1:R16"/>
  <sheetViews>
    <sheetView zoomScaleNormal="100" workbookViewId="0">
      <selection activeCell="X12" sqref="X12"/>
    </sheetView>
  </sheetViews>
  <sheetFormatPr defaultRowHeight="15.75" x14ac:dyDescent="0.25"/>
  <cols>
    <col min="1" max="1" width="4.42578125" style="53" customWidth="1"/>
    <col min="2" max="2" width="10.28515625" style="53" customWidth="1"/>
    <col min="3" max="3" width="8.28515625" style="53" customWidth="1"/>
    <col min="4" max="4" width="9" style="53" customWidth="1"/>
    <col min="5" max="5" width="12" style="53" customWidth="1"/>
    <col min="6" max="6" width="5.5703125" style="53" customWidth="1"/>
    <col min="7" max="7" width="7" style="53" customWidth="1"/>
    <col min="8" max="9" width="7.28515625" style="53" customWidth="1"/>
    <col min="10" max="10" width="7" style="53" customWidth="1"/>
    <col min="11" max="11" width="4.7109375" style="53" customWidth="1"/>
    <col min="12" max="12" width="8.42578125" style="53" customWidth="1"/>
    <col min="13" max="13" width="8.5703125" style="53" customWidth="1"/>
    <col min="14" max="14" width="6.5703125" style="53" customWidth="1"/>
    <col min="15" max="15" width="6.7109375" style="53" customWidth="1"/>
    <col min="16" max="16" width="7" style="53" customWidth="1"/>
    <col min="17" max="17" width="16.85546875" style="53" customWidth="1"/>
    <col min="18" max="18" width="15.28515625" style="53" customWidth="1"/>
    <col min="19" max="19" width="2.28515625" style="53" customWidth="1"/>
    <col min="20" max="20" width="7.42578125" style="53" customWidth="1"/>
    <col min="21" max="21" width="7.85546875" style="53" customWidth="1"/>
    <col min="22" max="22" width="5.28515625" style="53" customWidth="1"/>
    <col min="23" max="23" width="9.140625" style="53" customWidth="1"/>
    <col min="24" max="24" width="5.5703125" style="53" customWidth="1"/>
    <col min="25" max="25" width="7.85546875" style="53" customWidth="1"/>
    <col min="26" max="26" width="6.7109375" style="53" customWidth="1"/>
    <col min="27" max="27" width="7" style="53" customWidth="1"/>
    <col min="28" max="28" width="7.140625" style="53" customWidth="1"/>
    <col min="29" max="29" width="5.7109375" style="53" customWidth="1"/>
    <col min="30" max="30" width="8.85546875" style="53" customWidth="1"/>
    <col min="31" max="31" width="7.85546875" style="53" customWidth="1"/>
    <col min="32" max="32" width="6.5703125" style="53" customWidth="1"/>
    <col min="33" max="34" width="6.28515625" style="53" customWidth="1"/>
    <col min="35" max="35" width="16" style="53" customWidth="1"/>
    <col min="36" max="36" width="13.140625" style="53" customWidth="1"/>
    <col min="37" max="16384" width="9.140625" style="53"/>
  </cols>
  <sheetData>
    <row r="1" spans="1:18" ht="18.75" x14ac:dyDescent="0.3">
      <c r="A1" s="152" t="s">
        <v>66</v>
      </c>
      <c r="B1" s="152"/>
      <c r="C1" s="152"/>
      <c r="D1" s="152"/>
      <c r="E1" s="152"/>
      <c r="F1" s="152"/>
      <c r="G1" s="52"/>
      <c r="H1" s="52"/>
      <c r="I1" s="52"/>
      <c r="J1" s="52"/>
      <c r="K1" s="52"/>
      <c r="L1" s="152" t="s">
        <v>67</v>
      </c>
      <c r="M1" s="152"/>
      <c r="N1" s="152"/>
      <c r="O1" s="152"/>
      <c r="P1" s="152"/>
      <c r="Q1" s="152"/>
      <c r="R1" s="152"/>
    </row>
    <row r="2" spans="1:18" ht="18.75" x14ac:dyDescent="0.3">
      <c r="A2" s="152" t="s">
        <v>68</v>
      </c>
      <c r="B2" s="152"/>
      <c r="C2" s="152"/>
      <c r="D2" s="152"/>
      <c r="E2" s="152"/>
      <c r="F2" s="152"/>
      <c r="G2" s="52"/>
      <c r="H2" s="52"/>
      <c r="I2" s="52"/>
      <c r="J2" s="52"/>
      <c r="K2" s="52"/>
      <c r="L2" s="152" t="s">
        <v>69</v>
      </c>
      <c r="M2" s="152"/>
      <c r="N2" s="152"/>
      <c r="O2" s="152"/>
      <c r="P2" s="152"/>
      <c r="Q2" s="152"/>
      <c r="R2" s="152"/>
    </row>
    <row r="3" spans="1:18" ht="18.75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4"/>
      <c r="N3" s="54"/>
      <c r="O3" s="54"/>
      <c r="P3" s="54"/>
      <c r="Q3" s="54"/>
      <c r="R3" s="54"/>
    </row>
    <row r="4" spans="1:18" ht="36" customHeight="1" x14ac:dyDescent="0.25">
      <c r="A4" s="153" t="s">
        <v>70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16.5" x14ac:dyDescent="0.25">
      <c r="A5" s="151" t="s">
        <v>71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1:18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23.25" customHeight="1" x14ac:dyDescent="0.25">
      <c r="A7" s="160" t="s">
        <v>72</v>
      </c>
      <c r="B7" s="160" t="s">
        <v>73</v>
      </c>
      <c r="C7" s="160" t="s">
        <v>74</v>
      </c>
      <c r="D7" s="160"/>
      <c r="E7" s="160"/>
      <c r="F7" s="160" t="s">
        <v>75</v>
      </c>
      <c r="G7" s="160"/>
      <c r="H7" s="160"/>
      <c r="I7" s="160"/>
      <c r="J7" s="160"/>
      <c r="K7" s="160"/>
      <c r="L7" s="157" t="s">
        <v>76</v>
      </c>
      <c r="M7" s="160" t="s">
        <v>77</v>
      </c>
      <c r="N7" s="160"/>
      <c r="O7" s="160"/>
      <c r="P7" s="160"/>
      <c r="Q7" s="160"/>
      <c r="R7" s="160"/>
    </row>
    <row r="8" spans="1:18" ht="15.75" customHeight="1" x14ac:dyDescent="0.25">
      <c r="A8" s="160"/>
      <c r="B8" s="160"/>
      <c r="C8" s="157" t="s">
        <v>78</v>
      </c>
      <c r="D8" s="157" t="s">
        <v>79</v>
      </c>
      <c r="E8" s="161" t="s">
        <v>80</v>
      </c>
      <c r="F8" s="157" t="s">
        <v>9</v>
      </c>
      <c r="G8" s="159" t="s">
        <v>10</v>
      </c>
      <c r="H8" s="159"/>
      <c r="I8" s="159"/>
      <c r="J8" s="159"/>
      <c r="K8" s="159"/>
      <c r="L8" s="157"/>
      <c r="M8" s="157" t="s">
        <v>81</v>
      </c>
      <c r="N8" s="157" t="s">
        <v>82</v>
      </c>
      <c r="O8" s="157" t="s">
        <v>16</v>
      </c>
      <c r="P8" s="157" t="s">
        <v>83</v>
      </c>
      <c r="Q8" s="157" t="s">
        <v>84</v>
      </c>
      <c r="R8" s="157" t="s">
        <v>85</v>
      </c>
    </row>
    <row r="9" spans="1:18" ht="15.75" customHeight="1" x14ac:dyDescent="0.25">
      <c r="A9" s="160"/>
      <c r="B9" s="160"/>
      <c r="C9" s="157"/>
      <c r="D9" s="157"/>
      <c r="E9" s="161"/>
      <c r="F9" s="157"/>
      <c r="G9" s="155" t="s">
        <v>86</v>
      </c>
      <c r="H9" s="156"/>
      <c r="I9" s="155" t="s">
        <v>87</v>
      </c>
      <c r="J9" s="156"/>
      <c r="K9" s="157" t="s">
        <v>88</v>
      </c>
      <c r="L9" s="157"/>
      <c r="M9" s="157"/>
      <c r="N9" s="157"/>
      <c r="O9" s="157"/>
      <c r="P9" s="157"/>
      <c r="Q9" s="157"/>
      <c r="R9" s="157"/>
    </row>
    <row r="10" spans="1:18" ht="43.5" x14ac:dyDescent="0.25">
      <c r="A10" s="160"/>
      <c r="B10" s="160"/>
      <c r="C10" s="157"/>
      <c r="D10" s="157"/>
      <c r="E10" s="161"/>
      <c r="F10" s="157"/>
      <c r="G10" s="56" t="s">
        <v>89</v>
      </c>
      <c r="H10" s="56" t="s">
        <v>90</v>
      </c>
      <c r="I10" s="56" t="s">
        <v>89</v>
      </c>
      <c r="J10" s="56" t="s">
        <v>90</v>
      </c>
      <c r="K10" s="157"/>
      <c r="L10" s="157"/>
      <c r="M10" s="157"/>
      <c r="N10" s="157"/>
      <c r="O10" s="157"/>
      <c r="P10" s="157"/>
      <c r="Q10" s="157"/>
      <c r="R10" s="157"/>
    </row>
    <row r="11" spans="1:18" ht="22.5" customHeight="1" x14ac:dyDescent="0.25">
      <c r="A11" s="57">
        <v>1</v>
      </c>
      <c r="B11" s="58">
        <v>2021</v>
      </c>
      <c r="C11" s="59">
        <v>6042</v>
      </c>
      <c r="D11" s="60">
        <v>1</v>
      </c>
      <c r="E11" s="60">
        <v>0</v>
      </c>
      <c r="F11" s="60">
        <v>7</v>
      </c>
      <c r="G11" s="60">
        <v>45</v>
      </c>
      <c r="H11" s="61">
        <v>4215</v>
      </c>
      <c r="I11" s="60">
        <v>11</v>
      </c>
      <c r="J11" s="61">
        <v>1764</v>
      </c>
      <c r="K11" s="60">
        <v>0</v>
      </c>
      <c r="L11" s="61">
        <v>6042</v>
      </c>
      <c r="M11" s="61">
        <v>5798</v>
      </c>
      <c r="N11" s="60">
        <v>98</v>
      </c>
      <c r="O11" s="60">
        <v>0</v>
      </c>
      <c r="P11" s="60">
        <v>1</v>
      </c>
      <c r="Q11" s="62">
        <v>5410281988</v>
      </c>
      <c r="R11" s="61">
        <v>84050000</v>
      </c>
    </row>
    <row r="12" spans="1:18" ht="39" customHeight="1" x14ac:dyDescent="0.25">
      <c r="A12" s="57">
        <v>2</v>
      </c>
      <c r="B12" s="63" t="s">
        <v>91</v>
      </c>
      <c r="C12" s="64">
        <v>1038</v>
      </c>
      <c r="D12" s="64">
        <v>0</v>
      </c>
      <c r="E12" s="64">
        <v>0</v>
      </c>
      <c r="F12" s="65">
        <v>0</v>
      </c>
      <c r="G12" s="64">
        <v>5</v>
      </c>
      <c r="H12" s="64">
        <v>664</v>
      </c>
      <c r="I12" s="64">
        <v>3</v>
      </c>
      <c r="J12" s="64">
        <v>366</v>
      </c>
      <c r="K12" s="64">
        <v>0</v>
      </c>
      <c r="L12" s="64">
        <v>1038</v>
      </c>
      <c r="M12" s="64">
        <v>958</v>
      </c>
      <c r="N12" s="64">
        <v>37</v>
      </c>
      <c r="O12" s="64">
        <v>0</v>
      </c>
      <c r="P12" s="64">
        <v>0</v>
      </c>
      <c r="Q12" s="66">
        <v>798139317</v>
      </c>
      <c r="R12" s="64">
        <v>9200000</v>
      </c>
    </row>
    <row r="13" spans="1:18" ht="43.5" customHeight="1" x14ac:dyDescent="0.25">
      <c r="A13" s="158" t="s">
        <v>92</v>
      </c>
      <c r="B13" s="158"/>
      <c r="C13" s="67">
        <f t="shared" ref="C13:R13" si="0">SUM(C11:C12)</f>
        <v>7080</v>
      </c>
      <c r="D13" s="67">
        <f t="shared" si="0"/>
        <v>1</v>
      </c>
      <c r="E13" s="67">
        <f t="shared" si="0"/>
        <v>0</v>
      </c>
      <c r="F13" s="67">
        <f t="shared" si="0"/>
        <v>7</v>
      </c>
      <c r="G13" s="67">
        <f t="shared" si="0"/>
        <v>50</v>
      </c>
      <c r="H13" s="67">
        <f t="shared" si="0"/>
        <v>4879</v>
      </c>
      <c r="I13" s="67">
        <f t="shared" si="0"/>
        <v>14</v>
      </c>
      <c r="J13" s="67">
        <f t="shared" si="0"/>
        <v>2130</v>
      </c>
      <c r="K13" s="67">
        <f t="shared" si="0"/>
        <v>0</v>
      </c>
      <c r="L13" s="67">
        <f t="shared" si="0"/>
        <v>7080</v>
      </c>
      <c r="M13" s="67">
        <f t="shared" si="0"/>
        <v>6756</v>
      </c>
      <c r="N13" s="67">
        <f t="shared" si="0"/>
        <v>135</v>
      </c>
      <c r="O13" s="67">
        <f t="shared" si="0"/>
        <v>0</v>
      </c>
      <c r="P13" s="67">
        <f t="shared" si="0"/>
        <v>1</v>
      </c>
      <c r="Q13" s="67">
        <f t="shared" si="0"/>
        <v>6208421305</v>
      </c>
      <c r="R13" s="67">
        <f t="shared" si="0"/>
        <v>93250000</v>
      </c>
    </row>
    <row r="14" spans="1:18" x14ac:dyDescent="0.25">
      <c r="B14" s="68"/>
      <c r="C14" s="69"/>
      <c r="D14" s="69"/>
      <c r="E14" s="69"/>
      <c r="F14" s="70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x14ac:dyDescent="0.25">
      <c r="B15" s="112" t="s">
        <v>148</v>
      </c>
      <c r="C15" s="113">
        <f>+C13-633</f>
        <v>6447</v>
      </c>
      <c r="D15" s="69"/>
      <c r="E15" s="69"/>
      <c r="F15" s="70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  <c r="R15" s="69"/>
    </row>
    <row r="16" spans="1:18" x14ac:dyDescent="0.25">
      <c r="B16" s="68"/>
      <c r="C16" s="72"/>
      <c r="D16" s="73"/>
      <c r="E16" s="73"/>
      <c r="F16" s="73"/>
      <c r="G16" s="73"/>
      <c r="H16" s="72"/>
      <c r="I16" s="73"/>
      <c r="J16" s="72"/>
      <c r="K16" s="73"/>
      <c r="L16" s="72"/>
      <c r="M16" s="72"/>
      <c r="N16" s="73"/>
      <c r="O16" s="73"/>
      <c r="P16" s="73"/>
      <c r="Q16" s="74"/>
      <c r="R16" s="72"/>
    </row>
  </sheetData>
  <mergeCells count="27">
    <mergeCell ref="A13:B13"/>
    <mergeCell ref="G8:K8"/>
    <mergeCell ref="M8:M10"/>
    <mergeCell ref="N8:N10"/>
    <mergeCell ref="O8:O10"/>
    <mergeCell ref="A7:A10"/>
    <mergeCell ref="B7:B10"/>
    <mergeCell ref="C7:E7"/>
    <mergeCell ref="F7:K7"/>
    <mergeCell ref="L7:L10"/>
    <mergeCell ref="M7:R7"/>
    <mergeCell ref="C8:C10"/>
    <mergeCell ref="D8:D10"/>
    <mergeCell ref="E8:E10"/>
    <mergeCell ref="F8:F10"/>
    <mergeCell ref="R8:R10"/>
    <mergeCell ref="G9:H9"/>
    <mergeCell ref="I9:J9"/>
    <mergeCell ref="K9:K10"/>
    <mergeCell ref="P8:P10"/>
    <mergeCell ref="Q8:Q10"/>
    <mergeCell ref="A5:R5"/>
    <mergeCell ref="A1:F1"/>
    <mergeCell ref="L1:R1"/>
    <mergeCell ref="A2:F2"/>
    <mergeCell ref="L2:R2"/>
    <mergeCell ref="A4:R4"/>
  </mergeCells>
  <printOptions horizontalCentered="1"/>
  <pageMargins left="0.25" right="0.25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60DE-B06C-423D-9735-4B176B4012A4}">
  <dimension ref="A1:AK41"/>
  <sheetViews>
    <sheetView topLeftCell="A5" zoomScaleNormal="100" workbookViewId="0">
      <selection activeCell="D43" sqref="D43"/>
    </sheetView>
  </sheetViews>
  <sheetFormatPr defaultRowHeight="15" x14ac:dyDescent="0.25"/>
  <cols>
    <col min="1" max="1" width="21.7109375" customWidth="1"/>
    <col min="2" max="2" width="8.7109375" customWidth="1"/>
    <col min="5" max="5" width="8" customWidth="1"/>
    <col min="6" max="6" width="7.85546875" customWidth="1"/>
    <col min="8" max="8" width="7.85546875" customWidth="1"/>
    <col min="9" max="9" width="8" customWidth="1"/>
    <col min="10" max="10" width="7.85546875" customWidth="1"/>
    <col min="13" max="13" width="7.28515625" customWidth="1"/>
    <col min="17" max="18" width="8" customWidth="1"/>
    <col min="19" max="19" width="9" customWidth="1"/>
    <col min="20" max="20" width="14.5703125" customWidth="1"/>
    <col min="21" max="21" width="12.28515625" customWidth="1"/>
  </cols>
  <sheetData>
    <row r="1" spans="1:21" x14ac:dyDescent="0.25">
      <c r="T1" s="139" t="s">
        <v>153</v>
      </c>
      <c r="U1" s="139"/>
    </row>
    <row r="2" spans="1:21" ht="52.5" customHeight="1" x14ac:dyDescent="0.25">
      <c r="A2" s="123" t="s">
        <v>138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4" spans="1:21" ht="15.75" x14ac:dyDescent="0.25">
      <c r="A4" s="127" t="s">
        <v>29</v>
      </c>
      <c r="B4" s="121" t="s">
        <v>1</v>
      </c>
      <c r="C4" s="121"/>
      <c r="D4" s="121"/>
      <c r="E4" s="121"/>
      <c r="F4" s="121"/>
      <c r="G4" s="121"/>
      <c r="H4" s="121" t="s">
        <v>2</v>
      </c>
      <c r="I4" s="121"/>
      <c r="J4" s="121"/>
      <c r="K4" s="121"/>
      <c r="L4" s="121"/>
      <c r="M4" s="121" t="s">
        <v>26</v>
      </c>
      <c r="N4" s="121"/>
      <c r="O4" s="121"/>
      <c r="P4" s="121"/>
      <c r="Q4" s="121"/>
      <c r="R4" s="121"/>
      <c r="S4" s="121"/>
      <c r="T4" s="121"/>
      <c r="U4" s="121"/>
    </row>
    <row r="5" spans="1:21" ht="15.75" x14ac:dyDescent="0.25">
      <c r="A5" s="127"/>
      <c r="B5" s="121" t="s">
        <v>3</v>
      </c>
      <c r="C5" s="121" t="s">
        <v>4</v>
      </c>
      <c r="D5" s="121"/>
      <c r="E5" s="121"/>
      <c r="F5" s="121"/>
      <c r="G5" s="121"/>
      <c r="H5" s="121" t="s">
        <v>3</v>
      </c>
      <c r="I5" s="121" t="s">
        <v>4</v>
      </c>
      <c r="J5" s="121"/>
      <c r="K5" s="121"/>
      <c r="L5" s="121"/>
      <c r="M5" s="121" t="s">
        <v>14</v>
      </c>
      <c r="N5" s="121"/>
      <c r="O5" s="121"/>
      <c r="P5" s="121"/>
      <c r="Q5" s="121" t="s">
        <v>18</v>
      </c>
      <c r="R5" s="121" t="s">
        <v>19</v>
      </c>
      <c r="S5" s="121" t="s">
        <v>24</v>
      </c>
      <c r="T5" s="121" t="s">
        <v>5</v>
      </c>
      <c r="U5" s="121" t="s">
        <v>15</v>
      </c>
    </row>
    <row r="6" spans="1:21" ht="26.25" customHeight="1" x14ac:dyDescent="0.25">
      <c r="A6" s="127"/>
      <c r="B6" s="121"/>
      <c r="C6" s="121" t="s">
        <v>6</v>
      </c>
      <c r="D6" s="121" t="s">
        <v>7</v>
      </c>
      <c r="E6" s="121" t="s">
        <v>8</v>
      </c>
      <c r="F6" s="121"/>
      <c r="G6" s="121"/>
      <c r="H6" s="121"/>
      <c r="I6" s="121" t="s">
        <v>9</v>
      </c>
      <c r="J6" s="121" t="s">
        <v>10</v>
      </c>
      <c r="K6" s="121"/>
      <c r="L6" s="121"/>
      <c r="M6" s="121" t="s">
        <v>3</v>
      </c>
      <c r="N6" s="121" t="s">
        <v>4</v>
      </c>
      <c r="O6" s="121"/>
      <c r="P6" s="121"/>
      <c r="Q6" s="121"/>
      <c r="R6" s="121"/>
      <c r="S6" s="121"/>
      <c r="T6" s="121"/>
      <c r="U6" s="121"/>
    </row>
    <row r="7" spans="1:21" ht="15.75" x14ac:dyDescent="0.25">
      <c r="A7" s="127"/>
      <c r="B7" s="121"/>
      <c r="C7" s="121"/>
      <c r="D7" s="121"/>
      <c r="E7" s="121" t="s">
        <v>3</v>
      </c>
      <c r="F7" s="121" t="s">
        <v>4</v>
      </c>
      <c r="G7" s="121"/>
      <c r="H7" s="121"/>
      <c r="I7" s="121"/>
      <c r="J7" s="121" t="s">
        <v>3</v>
      </c>
      <c r="K7" s="120" t="s">
        <v>4</v>
      </c>
      <c r="L7" s="120"/>
      <c r="M7" s="121"/>
      <c r="N7" s="120" t="s">
        <v>27</v>
      </c>
      <c r="O7" s="120" t="s">
        <v>16</v>
      </c>
      <c r="P7" s="120" t="s">
        <v>17</v>
      </c>
      <c r="Q7" s="121"/>
      <c r="R7" s="121"/>
      <c r="S7" s="121"/>
      <c r="T7" s="121"/>
      <c r="U7" s="121"/>
    </row>
    <row r="8" spans="1:21" x14ac:dyDescent="0.25">
      <c r="A8" s="127"/>
      <c r="B8" s="121"/>
      <c r="C8" s="121"/>
      <c r="D8" s="121"/>
      <c r="E8" s="121"/>
      <c r="F8" s="120" t="s">
        <v>11</v>
      </c>
      <c r="G8" s="120" t="s">
        <v>20</v>
      </c>
      <c r="H8" s="121"/>
      <c r="I8" s="121"/>
      <c r="J8" s="121"/>
      <c r="K8" s="120" t="s">
        <v>12</v>
      </c>
      <c r="L8" s="120" t="s">
        <v>23</v>
      </c>
      <c r="M8" s="121"/>
      <c r="N8" s="120"/>
      <c r="O8" s="120"/>
      <c r="P8" s="120"/>
      <c r="Q8" s="121"/>
      <c r="R8" s="121"/>
      <c r="S8" s="121"/>
      <c r="T8" s="121"/>
      <c r="U8" s="121"/>
    </row>
    <row r="9" spans="1:21" ht="80.25" customHeight="1" x14ac:dyDescent="0.25">
      <c r="A9" s="127"/>
      <c r="B9" s="121"/>
      <c r="C9" s="121"/>
      <c r="D9" s="121"/>
      <c r="E9" s="121"/>
      <c r="F9" s="120"/>
      <c r="G9" s="120"/>
      <c r="H9" s="121"/>
      <c r="I9" s="121"/>
      <c r="J9" s="121"/>
      <c r="K9" s="120"/>
      <c r="L9" s="120"/>
      <c r="M9" s="121"/>
      <c r="N9" s="120"/>
      <c r="O9" s="120"/>
      <c r="P9" s="120"/>
      <c r="Q9" s="121"/>
      <c r="R9" s="121"/>
      <c r="S9" s="121"/>
      <c r="T9" s="121"/>
      <c r="U9" s="121"/>
    </row>
    <row r="10" spans="1:21" ht="15.75" x14ac:dyDescent="0.2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  <c r="U10" s="36">
        <v>21</v>
      </c>
    </row>
    <row r="11" spans="1:21" ht="30" customHeight="1" x14ac:dyDescent="0.25">
      <c r="A11" s="37" t="s">
        <v>139</v>
      </c>
      <c r="B11" s="38">
        <f>SUM(B12:B13)</f>
        <v>245</v>
      </c>
      <c r="C11" s="38">
        <f t="shared" ref="C11:U11" si="0">SUM(C12:C13)</f>
        <v>245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245</v>
      </c>
      <c r="I11" s="38">
        <f t="shared" si="0"/>
        <v>190</v>
      </c>
      <c r="J11" s="38">
        <f t="shared" si="0"/>
        <v>55</v>
      </c>
      <c r="K11" s="38">
        <f t="shared" si="0"/>
        <v>55</v>
      </c>
      <c r="L11" s="38">
        <f t="shared" si="0"/>
        <v>0</v>
      </c>
      <c r="M11" s="38">
        <f t="shared" si="0"/>
        <v>235</v>
      </c>
      <c r="N11" s="38">
        <f t="shared" si="0"/>
        <v>231</v>
      </c>
      <c r="O11" s="38">
        <f t="shared" si="0"/>
        <v>4</v>
      </c>
      <c r="P11" s="38">
        <f t="shared" si="0"/>
        <v>0</v>
      </c>
      <c r="Q11" s="38">
        <f t="shared" si="0"/>
        <v>0</v>
      </c>
      <c r="R11" s="38">
        <f t="shared" si="0"/>
        <v>0</v>
      </c>
      <c r="S11" s="38">
        <f t="shared" si="0"/>
        <v>0</v>
      </c>
      <c r="T11" s="77">
        <f t="shared" si="0"/>
        <v>1376946305</v>
      </c>
      <c r="U11" s="38">
        <f t="shared" si="0"/>
        <v>0</v>
      </c>
    </row>
    <row r="12" spans="1:21" ht="30" hidden="1" customHeight="1" x14ac:dyDescent="0.25">
      <c r="A12" s="37">
        <v>2021</v>
      </c>
      <c r="B12" s="38">
        <v>234</v>
      </c>
      <c r="C12" s="38">
        <v>234</v>
      </c>
      <c r="D12" s="38">
        <v>0</v>
      </c>
      <c r="E12" s="38">
        <v>0</v>
      </c>
      <c r="F12" s="38">
        <v>0</v>
      </c>
      <c r="G12" s="38">
        <v>0</v>
      </c>
      <c r="H12" s="38">
        <v>234</v>
      </c>
      <c r="I12" s="38">
        <v>182</v>
      </c>
      <c r="J12" s="38">
        <v>52</v>
      </c>
      <c r="K12" s="38">
        <v>52</v>
      </c>
      <c r="L12" s="38">
        <v>0</v>
      </c>
      <c r="M12" s="38">
        <v>229</v>
      </c>
      <c r="N12" s="38">
        <v>225</v>
      </c>
      <c r="O12" s="76">
        <v>4</v>
      </c>
      <c r="P12" s="38">
        <v>0</v>
      </c>
      <c r="Q12" s="38">
        <v>0</v>
      </c>
      <c r="R12" s="38">
        <v>0</v>
      </c>
      <c r="S12" s="38">
        <v>0</v>
      </c>
      <c r="T12" s="87">
        <v>1312806988</v>
      </c>
      <c r="U12" s="77">
        <v>0</v>
      </c>
    </row>
    <row r="13" spans="1:21" ht="30" hidden="1" customHeight="1" x14ac:dyDescent="0.25">
      <c r="A13" s="88">
        <v>2022</v>
      </c>
      <c r="B13" s="38">
        <f>'[2]2022'!B14</f>
        <v>11</v>
      </c>
      <c r="C13" s="38">
        <f>'[2]2022'!C14</f>
        <v>11</v>
      </c>
      <c r="D13" s="38">
        <f>'[2]2022'!D14</f>
        <v>0</v>
      </c>
      <c r="E13" s="38">
        <f>'[2]2022'!E14</f>
        <v>0</v>
      </c>
      <c r="F13" s="38">
        <f>'[2]2022'!F14</f>
        <v>0</v>
      </c>
      <c r="G13" s="38">
        <f>'[2]2022'!G14</f>
        <v>0</v>
      </c>
      <c r="H13" s="38">
        <f>'[2]2022'!H14</f>
        <v>11</v>
      </c>
      <c r="I13" s="38">
        <f>'[2]2022'!I14</f>
        <v>8</v>
      </c>
      <c r="J13" s="38">
        <f>'[2]2022'!J14</f>
        <v>3</v>
      </c>
      <c r="K13" s="38">
        <f>'[2]2022'!K14</f>
        <v>3</v>
      </c>
      <c r="L13" s="38">
        <f>'[2]2022'!L14</f>
        <v>0</v>
      </c>
      <c r="M13" s="38">
        <f>'[2]2022'!M14</f>
        <v>6</v>
      </c>
      <c r="N13" s="38">
        <f>'[2]2022'!N14</f>
        <v>6</v>
      </c>
      <c r="O13" s="38">
        <f>'[2]2022'!O14</f>
        <v>0</v>
      </c>
      <c r="P13" s="38">
        <f>'[2]2022'!P14</f>
        <v>0</v>
      </c>
      <c r="Q13" s="38">
        <f>'[2]2022'!Q14</f>
        <v>0</v>
      </c>
      <c r="R13" s="38">
        <f>'[2]2022'!R14</f>
        <v>0</v>
      </c>
      <c r="S13" s="38">
        <f>'[2]2022'!S14</f>
        <v>0</v>
      </c>
      <c r="T13" s="77">
        <f>'[2]2022'!T14</f>
        <v>64139317</v>
      </c>
      <c r="U13" s="38">
        <f>'[2]2022'!U14</f>
        <v>0</v>
      </c>
    </row>
    <row r="14" spans="1:21" ht="30" customHeight="1" x14ac:dyDescent="0.25">
      <c r="A14" s="37" t="s">
        <v>140</v>
      </c>
      <c r="B14" s="38">
        <f>SUM(B15:B16)</f>
        <v>40</v>
      </c>
      <c r="C14" s="38">
        <f t="shared" ref="C14:U14" si="1">SUM(C15:C16)</f>
        <v>40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  <c r="H14" s="38">
        <f t="shared" si="1"/>
        <v>40</v>
      </c>
      <c r="I14" s="38">
        <f t="shared" si="1"/>
        <v>39</v>
      </c>
      <c r="J14" s="38">
        <f t="shared" si="1"/>
        <v>1</v>
      </c>
      <c r="K14" s="38">
        <f t="shared" si="1"/>
        <v>1</v>
      </c>
      <c r="L14" s="38">
        <f t="shared" si="1"/>
        <v>0</v>
      </c>
      <c r="M14" s="38">
        <f t="shared" si="1"/>
        <v>23</v>
      </c>
      <c r="N14" s="38">
        <f t="shared" si="1"/>
        <v>23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77">
        <f t="shared" si="1"/>
        <v>195641489</v>
      </c>
      <c r="U14" s="38">
        <f t="shared" si="1"/>
        <v>0</v>
      </c>
    </row>
    <row r="15" spans="1:21" ht="30" hidden="1" customHeight="1" x14ac:dyDescent="0.25">
      <c r="A15" s="37">
        <v>2021</v>
      </c>
      <c r="B15" s="38">
        <v>40</v>
      </c>
      <c r="C15" s="38">
        <v>40</v>
      </c>
      <c r="D15" s="38">
        <v>0</v>
      </c>
      <c r="E15" s="38">
        <v>0</v>
      </c>
      <c r="F15" s="38">
        <v>0</v>
      </c>
      <c r="G15" s="38">
        <v>0</v>
      </c>
      <c r="H15" s="38">
        <v>38</v>
      </c>
      <c r="I15" s="38">
        <v>37</v>
      </c>
      <c r="J15" s="38">
        <v>1</v>
      </c>
      <c r="K15" s="38">
        <v>1</v>
      </c>
      <c r="L15" s="38">
        <v>0</v>
      </c>
      <c r="M15" s="38">
        <v>23</v>
      </c>
      <c r="N15" s="38">
        <v>23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89">
        <v>188491489</v>
      </c>
      <c r="U15" s="38">
        <v>0</v>
      </c>
    </row>
    <row r="16" spans="1:21" ht="30" hidden="1" customHeight="1" x14ac:dyDescent="0.25">
      <c r="A16" s="88">
        <v>2022</v>
      </c>
      <c r="B16" s="38" t="str">
        <f>'[2]2022'!B15</f>
        <v>02</v>
      </c>
      <c r="C16" s="38" t="str">
        <f>'[2]2022'!C15</f>
        <v>02</v>
      </c>
      <c r="D16" s="38">
        <f>'[2]2022'!D15</f>
        <v>0</v>
      </c>
      <c r="E16" s="38">
        <f>'[2]2022'!E15</f>
        <v>0</v>
      </c>
      <c r="F16" s="38">
        <f>'[2]2022'!F15</f>
        <v>0</v>
      </c>
      <c r="G16" s="38">
        <f>'[2]2022'!G15</f>
        <v>0</v>
      </c>
      <c r="H16" s="38">
        <f>'[2]2022'!H15</f>
        <v>2</v>
      </c>
      <c r="I16" s="38">
        <f>'[2]2022'!I15</f>
        <v>2</v>
      </c>
      <c r="J16" s="38">
        <f>'[2]2022'!J15</f>
        <v>0</v>
      </c>
      <c r="K16" s="38">
        <f>'[2]2022'!K15</f>
        <v>0</v>
      </c>
      <c r="L16" s="38">
        <f>'[2]2022'!L15</f>
        <v>0</v>
      </c>
      <c r="M16" s="38" t="str">
        <f>'[2]2022'!M15</f>
        <v>01</v>
      </c>
      <c r="N16" s="38" t="str">
        <f>'[2]2022'!N15</f>
        <v>01</v>
      </c>
      <c r="O16" s="38">
        <f>'[2]2022'!O15</f>
        <v>0</v>
      </c>
      <c r="P16" s="38">
        <f>'[2]2022'!P15</f>
        <v>0</v>
      </c>
      <c r="Q16" s="38">
        <f>'[2]2022'!Q15</f>
        <v>0</v>
      </c>
      <c r="R16" s="38">
        <f>'[2]2022'!R15</f>
        <v>0</v>
      </c>
      <c r="S16" s="38">
        <f>'[2]2022'!S15</f>
        <v>0</v>
      </c>
      <c r="T16" s="77">
        <f>'[2]2022'!T15</f>
        <v>7150000</v>
      </c>
      <c r="U16" s="38">
        <f>'[2]2022'!U15</f>
        <v>0</v>
      </c>
    </row>
    <row r="17" spans="1:21" ht="30" customHeight="1" x14ac:dyDescent="0.25">
      <c r="A17" s="37" t="s">
        <v>141</v>
      </c>
      <c r="B17" s="38">
        <f>SUM(B18:B19)</f>
        <v>68</v>
      </c>
      <c r="C17" s="38">
        <f t="shared" ref="C17:U17" si="2">SUM(C18:C19)</f>
        <v>68</v>
      </c>
      <c r="D17" s="38">
        <f t="shared" si="2"/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  <c r="H17" s="38">
        <f t="shared" si="2"/>
        <v>68</v>
      </c>
      <c r="I17" s="38">
        <f t="shared" si="2"/>
        <v>63</v>
      </c>
      <c r="J17" s="38">
        <f t="shared" si="2"/>
        <v>5</v>
      </c>
      <c r="K17" s="38">
        <f t="shared" si="2"/>
        <v>5</v>
      </c>
      <c r="L17" s="38">
        <f t="shared" si="2"/>
        <v>0</v>
      </c>
      <c r="M17" s="38">
        <f t="shared" si="2"/>
        <v>66</v>
      </c>
      <c r="N17" s="38">
        <f t="shared" si="2"/>
        <v>52</v>
      </c>
      <c r="O17" s="38">
        <f t="shared" si="2"/>
        <v>14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 t="shared" si="2"/>
        <v>0</v>
      </c>
      <c r="T17" s="77">
        <f t="shared" si="2"/>
        <v>224920000</v>
      </c>
      <c r="U17" s="38">
        <f t="shared" si="2"/>
        <v>0</v>
      </c>
    </row>
    <row r="18" spans="1:21" ht="30" hidden="1" customHeight="1" x14ac:dyDescent="0.25">
      <c r="A18" s="37">
        <v>2021</v>
      </c>
      <c r="B18" s="38">
        <v>62</v>
      </c>
      <c r="C18" s="38">
        <v>62</v>
      </c>
      <c r="D18" s="38">
        <v>0</v>
      </c>
      <c r="E18" s="38">
        <v>0</v>
      </c>
      <c r="F18" s="38">
        <v>0</v>
      </c>
      <c r="G18" s="38">
        <v>0</v>
      </c>
      <c r="H18" s="38">
        <v>62</v>
      </c>
      <c r="I18" s="38">
        <v>57</v>
      </c>
      <c r="J18" s="38">
        <v>5</v>
      </c>
      <c r="K18" s="38">
        <v>5</v>
      </c>
      <c r="L18" s="38">
        <v>0</v>
      </c>
      <c r="M18" s="38">
        <v>62</v>
      </c>
      <c r="N18" s="38">
        <v>49</v>
      </c>
      <c r="O18" s="38">
        <v>13</v>
      </c>
      <c r="P18" s="38">
        <v>0</v>
      </c>
      <c r="Q18" s="38">
        <v>0</v>
      </c>
      <c r="R18" s="38">
        <v>0</v>
      </c>
      <c r="S18" s="38">
        <v>0</v>
      </c>
      <c r="T18" s="87">
        <v>212420000</v>
      </c>
      <c r="U18" s="77"/>
    </row>
    <row r="19" spans="1:21" ht="30" hidden="1" customHeight="1" x14ac:dyDescent="0.25">
      <c r="A19" s="88">
        <v>2022</v>
      </c>
      <c r="B19" s="38">
        <f>'[2]2022'!B16</f>
        <v>6</v>
      </c>
      <c r="C19" s="38">
        <f>'[2]2022'!C16</f>
        <v>6</v>
      </c>
      <c r="D19" s="38">
        <f>'[2]2022'!D16</f>
        <v>0</v>
      </c>
      <c r="E19" s="38">
        <f>'[2]2022'!E16</f>
        <v>0</v>
      </c>
      <c r="F19" s="38">
        <f>'[2]2022'!F16</f>
        <v>0</v>
      </c>
      <c r="G19" s="38">
        <f>'[2]2022'!G16</f>
        <v>0</v>
      </c>
      <c r="H19" s="38">
        <f>'[2]2022'!H16</f>
        <v>6</v>
      </c>
      <c r="I19" s="38">
        <f>'[2]2022'!I16</f>
        <v>6</v>
      </c>
      <c r="J19" s="38">
        <f>'[2]2022'!J16</f>
        <v>0</v>
      </c>
      <c r="K19" s="38">
        <f>'[2]2022'!K16</f>
        <v>0</v>
      </c>
      <c r="L19" s="38">
        <f>'[2]2022'!L16</f>
        <v>0</v>
      </c>
      <c r="M19" s="38">
        <f>'[2]2022'!M16</f>
        <v>4</v>
      </c>
      <c r="N19" s="38">
        <f>'[2]2022'!N16</f>
        <v>3</v>
      </c>
      <c r="O19" s="38">
        <f>'[2]2022'!O16</f>
        <v>1</v>
      </c>
      <c r="P19" s="38">
        <f>'[2]2022'!P16</f>
        <v>0</v>
      </c>
      <c r="Q19" s="38">
        <f>'[2]2022'!Q16</f>
        <v>0</v>
      </c>
      <c r="R19" s="38">
        <f>'[2]2022'!R16</f>
        <v>0</v>
      </c>
      <c r="S19" s="38">
        <f>'[2]2022'!S16</f>
        <v>0</v>
      </c>
      <c r="T19" s="77">
        <f>'[2]2022'!T16</f>
        <v>12500000</v>
      </c>
      <c r="U19" s="38">
        <f>'[2]2022'!U16</f>
        <v>0</v>
      </c>
    </row>
    <row r="20" spans="1:21" ht="30" customHeight="1" x14ac:dyDescent="0.25">
      <c r="A20" s="37" t="s">
        <v>142</v>
      </c>
      <c r="B20" s="38">
        <f>SUM(B21:B22)</f>
        <v>92</v>
      </c>
      <c r="C20" s="38">
        <f t="shared" ref="C20:U20" si="3">SUM(C21:C22)</f>
        <v>92</v>
      </c>
      <c r="D20" s="38">
        <f t="shared" si="3"/>
        <v>0</v>
      </c>
      <c r="E20" s="38">
        <f t="shared" si="3"/>
        <v>0</v>
      </c>
      <c r="F20" s="38">
        <f t="shared" si="3"/>
        <v>0</v>
      </c>
      <c r="G20" s="38">
        <f t="shared" si="3"/>
        <v>0</v>
      </c>
      <c r="H20" s="38">
        <f t="shared" si="3"/>
        <v>92</v>
      </c>
      <c r="I20" s="38">
        <f t="shared" si="3"/>
        <v>62</v>
      </c>
      <c r="J20" s="38">
        <f t="shared" si="3"/>
        <v>30</v>
      </c>
      <c r="K20" s="38">
        <f t="shared" si="3"/>
        <v>30</v>
      </c>
      <c r="L20" s="38">
        <f t="shared" si="3"/>
        <v>0</v>
      </c>
      <c r="M20" s="38">
        <f t="shared" si="3"/>
        <v>93</v>
      </c>
      <c r="N20" s="38">
        <f t="shared" si="3"/>
        <v>91</v>
      </c>
      <c r="O20" s="38">
        <f t="shared" si="3"/>
        <v>2</v>
      </c>
      <c r="P20" s="38">
        <f t="shared" si="3"/>
        <v>0</v>
      </c>
      <c r="Q20" s="38">
        <f t="shared" si="3"/>
        <v>0</v>
      </c>
      <c r="R20" s="38">
        <f t="shared" si="3"/>
        <v>0</v>
      </c>
      <c r="S20" s="38">
        <f t="shared" si="3"/>
        <v>0</v>
      </c>
      <c r="T20" s="77">
        <f t="shared" si="3"/>
        <v>1298611842</v>
      </c>
      <c r="U20" s="38">
        <f t="shared" si="3"/>
        <v>0</v>
      </c>
    </row>
    <row r="21" spans="1:21" ht="30" hidden="1" customHeight="1" x14ac:dyDescent="0.25">
      <c r="A21" s="37">
        <v>2021</v>
      </c>
      <c r="B21" s="38">
        <v>85</v>
      </c>
      <c r="C21" s="38">
        <v>85</v>
      </c>
      <c r="D21" s="38">
        <v>0</v>
      </c>
      <c r="E21" s="38">
        <v>0</v>
      </c>
      <c r="F21" s="38">
        <v>0</v>
      </c>
      <c r="G21" s="38">
        <v>0</v>
      </c>
      <c r="H21" s="38">
        <v>85</v>
      </c>
      <c r="I21" s="38">
        <v>59</v>
      </c>
      <c r="J21" s="38">
        <v>26</v>
      </c>
      <c r="K21" s="38">
        <v>26</v>
      </c>
      <c r="L21" s="38">
        <v>0</v>
      </c>
      <c r="M21" s="38">
        <v>88</v>
      </c>
      <c r="N21" s="38">
        <v>86</v>
      </c>
      <c r="O21" s="38">
        <v>2</v>
      </c>
      <c r="P21" s="38">
        <v>0</v>
      </c>
      <c r="Q21" s="38">
        <v>0</v>
      </c>
      <c r="R21" s="38">
        <v>0</v>
      </c>
      <c r="S21" s="38">
        <v>0</v>
      </c>
      <c r="T21" s="77">
        <v>1274011842</v>
      </c>
      <c r="U21" s="77"/>
    </row>
    <row r="22" spans="1:21" ht="30" hidden="1" customHeight="1" x14ac:dyDescent="0.25">
      <c r="A22" s="88">
        <v>2022</v>
      </c>
      <c r="B22" s="38">
        <f>'[2]2022'!B17</f>
        <v>7</v>
      </c>
      <c r="C22" s="38">
        <f>'[2]2022'!C17</f>
        <v>7</v>
      </c>
      <c r="D22" s="38">
        <f>'[2]2022'!D17</f>
        <v>0</v>
      </c>
      <c r="E22" s="38">
        <f>'[2]2022'!E17</f>
        <v>0</v>
      </c>
      <c r="F22" s="38">
        <f>'[2]2022'!F17</f>
        <v>0</v>
      </c>
      <c r="G22" s="38">
        <f>'[2]2022'!G17</f>
        <v>0</v>
      </c>
      <c r="H22" s="38">
        <f>'[2]2022'!H17</f>
        <v>7</v>
      </c>
      <c r="I22" s="38">
        <f>'[2]2022'!I17</f>
        <v>3</v>
      </c>
      <c r="J22" s="38">
        <f>'[2]2022'!J17</f>
        <v>4</v>
      </c>
      <c r="K22" s="38">
        <f>'[2]2022'!K17</f>
        <v>4</v>
      </c>
      <c r="L22" s="38">
        <f>'[2]2022'!L17</f>
        <v>0</v>
      </c>
      <c r="M22" s="38">
        <f>'[2]2022'!M17</f>
        <v>5</v>
      </c>
      <c r="N22" s="38">
        <f>'[2]2022'!N17</f>
        <v>5</v>
      </c>
      <c r="O22" s="38">
        <f>'[2]2022'!O17</f>
        <v>0</v>
      </c>
      <c r="P22" s="38">
        <f>'[2]2022'!P17</f>
        <v>0</v>
      </c>
      <c r="Q22" s="38">
        <f>'[2]2022'!Q17</f>
        <v>0</v>
      </c>
      <c r="R22" s="38">
        <f>'[2]2022'!R17</f>
        <v>0</v>
      </c>
      <c r="S22" s="38">
        <f>'[2]2022'!S17</f>
        <v>0</v>
      </c>
      <c r="T22" s="77">
        <f>'[2]2022'!T17</f>
        <v>24600000</v>
      </c>
      <c r="U22" s="38">
        <f>'[2]2022'!U17</f>
        <v>0</v>
      </c>
    </row>
    <row r="23" spans="1:21" ht="30" customHeight="1" x14ac:dyDescent="0.25">
      <c r="A23" s="37" t="s">
        <v>143</v>
      </c>
      <c r="B23" s="38">
        <f>SUM(B24:B25)</f>
        <v>34</v>
      </c>
      <c r="C23" s="38">
        <f t="shared" ref="C23:U23" si="4">SUM(C24:C25)</f>
        <v>34</v>
      </c>
      <c r="D23" s="38">
        <f t="shared" si="4"/>
        <v>0</v>
      </c>
      <c r="E23" s="38">
        <f t="shared" si="4"/>
        <v>0</v>
      </c>
      <c r="F23" s="38">
        <f t="shared" si="4"/>
        <v>0</v>
      </c>
      <c r="G23" s="38">
        <f t="shared" si="4"/>
        <v>0</v>
      </c>
      <c r="H23" s="38">
        <f t="shared" si="4"/>
        <v>34</v>
      </c>
      <c r="I23" s="38">
        <f t="shared" si="4"/>
        <v>29</v>
      </c>
      <c r="J23" s="38">
        <f t="shared" si="4"/>
        <v>5</v>
      </c>
      <c r="K23" s="38">
        <f t="shared" si="4"/>
        <v>5</v>
      </c>
      <c r="L23" s="38">
        <f t="shared" si="4"/>
        <v>0</v>
      </c>
      <c r="M23" s="38">
        <f t="shared" si="4"/>
        <v>34</v>
      </c>
      <c r="N23" s="38">
        <f t="shared" si="4"/>
        <v>33</v>
      </c>
      <c r="O23" s="38">
        <f t="shared" si="4"/>
        <v>1</v>
      </c>
      <c r="P23" s="38">
        <f t="shared" si="4"/>
        <v>0</v>
      </c>
      <c r="Q23" s="38">
        <f t="shared" si="4"/>
        <v>0</v>
      </c>
      <c r="R23" s="38">
        <f t="shared" si="4"/>
        <v>0</v>
      </c>
      <c r="S23" s="38">
        <f t="shared" si="4"/>
        <v>0</v>
      </c>
      <c r="T23" s="77">
        <f t="shared" si="4"/>
        <v>246357193</v>
      </c>
      <c r="U23" s="38">
        <f t="shared" si="4"/>
        <v>0</v>
      </c>
    </row>
    <row r="24" spans="1:21" ht="30" hidden="1" customHeight="1" x14ac:dyDescent="0.25">
      <c r="A24" s="37">
        <v>2021</v>
      </c>
      <c r="B24" s="90">
        <v>30</v>
      </c>
      <c r="C24" s="90">
        <v>30</v>
      </c>
      <c r="D24" s="90">
        <v>0</v>
      </c>
      <c r="E24" s="90">
        <v>0</v>
      </c>
      <c r="F24" s="90">
        <v>0</v>
      </c>
      <c r="G24" s="90">
        <v>0</v>
      </c>
      <c r="H24" s="90">
        <v>30</v>
      </c>
      <c r="I24" s="90">
        <v>25</v>
      </c>
      <c r="J24" s="90">
        <v>5</v>
      </c>
      <c r="K24" s="90">
        <v>5</v>
      </c>
      <c r="L24" s="90">
        <v>0</v>
      </c>
      <c r="M24" s="90">
        <v>30</v>
      </c>
      <c r="N24" s="90">
        <v>29</v>
      </c>
      <c r="O24" s="91">
        <v>1</v>
      </c>
      <c r="P24" s="90">
        <v>0</v>
      </c>
      <c r="Q24" s="90">
        <v>0</v>
      </c>
      <c r="R24" s="90">
        <v>0</v>
      </c>
      <c r="S24" s="90">
        <v>0</v>
      </c>
      <c r="T24" s="92">
        <v>237357193</v>
      </c>
      <c r="U24" s="93"/>
    </row>
    <row r="25" spans="1:21" ht="30" hidden="1" customHeight="1" x14ac:dyDescent="0.25">
      <c r="A25" s="88">
        <v>2022</v>
      </c>
      <c r="B25" s="90">
        <f>'[2]2022'!B18</f>
        <v>4</v>
      </c>
      <c r="C25" s="90">
        <f>'[2]2022'!C18</f>
        <v>4</v>
      </c>
      <c r="D25" s="90">
        <f>'[2]2022'!D18</f>
        <v>0</v>
      </c>
      <c r="E25" s="90">
        <f>'[2]2022'!E18</f>
        <v>0</v>
      </c>
      <c r="F25" s="90">
        <f>'[2]2022'!F18</f>
        <v>0</v>
      </c>
      <c r="G25" s="90">
        <f>'[2]2022'!G18</f>
        <v>0</v>
      </c>
      <c r="H25" s="90">
        <f>'[2]2022'!H18</f>
        <v>4</v>
      </c>
      <c r="I25" s="90">
        <f>'[2]2022'!I18</f>
        <v>4</v>
      </c>
      <c r="J25" s="90">
        <f>'[2]2022'!J18</f>
        <v>0</v>
      </c>
      <c r="K25" s="90">
        <f>'[2]2022'!K18</f>
        <v>0</v>
      </c>
      <c r="L25" s="90">
        <f>'[2]2022'!L18</f>
        <v>0</v>
      </c>
      <c r="M25" s="90">
        <f>'[2]2022'!M18</f>
        <v>4</v>
      </c>
      <c r="N25" s="90">
        <f>'[2]2022'!N18</f>
        <v>4</v>
      </c>
      <c r="O25" s="90">
        <f>'[2]2022'!O18</f>
        <v>0</v>
      </c>
      <c r="P25" s="90">
        <f>'[2]2022'!P18</f>
        <v>0</v>
      </c>
      <c r="Q25" s="90">
        <f>'[2]2022'!Q18</f>
        <v>0</v>
      </c>
      <c r="R25" s="90">
        <f>'[2]2022'!R18</f>
        <v>0</v>
      </c>
      <c r="S25" s="90">
        <f>'[2]2022'!S18</f>
        <v>0</v>
      </c>
      <c r="T25" s="93">
        <f>'[2]2022'!T18</f>
        <v>9000000</v>
      </c>
      <c r="U25" s="90">
        <f>'[2]2022'!U18</f>
        <v>0</v>
      </c>
    </row>
    <row r="26" spans="1:21" ht="30" customHeight="1" x14ac:dyDescent="0.25">
      <c r="A26" s="37" t="s">
        <v>144</v>
      </c>
      <c r="B26" s="90">
        <f>SUM(B27:B28)</f>
        <v>4</v>
      </c>
      <c r="C26" s="90">
        <f t="shared" ref="C26:U26" si="5">SUM(C27:C28)</f>
        <v>4</v>
      </c>
      <c r="D26" s="90">
        <f t="shared" si="5"/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4</v>
      </c>
      <c r="I26" s="90">
        <f t="shared" si="5"/>
        <v>4</v>
      </c>
      <c r="J26" s="90">
        <f t="shared" si="5"/>
        <v>0</v>
      </c>
      <c r="K26" s="90">
        <f t="shared" si="5"/>
        <v>0</v>
      </c>
      <c r="L26" s="90">
        <f t="shared" si="5"/>
        <v>0</v>
      </c>
      <c r="M26" s="90">
        <f t="shared" si="5"/>
        <v>4</v>
      </c>
      <c r="N26" s="90">
        <f t="shared" si="5"/>
        <v>4</v>
      </c>
      <c r="O26" s="90">
        <f t="shared" si="5"/>
        <v>0</v>
      </c>
      <c r="P26" s="90">
        <f t="shared" si="5"/>
        <v>0</v>
      </c>
      <c r="Q26" s="90">
        <f t="shared" si="5"/>
        <v>0</v>
      </c>
      <c r="R26" s="90">
        <f t="shared" si="5"/>
        <v>0</v>
      </c>
      <c r="S26" s="90">
        <f t="shared" si="5"/>
        <v>0</v>
      </c>
      <c r="T26" s="93">
        <f t="shared" si="5"/>
        <v>2878000</v>
      </c>
      <c r="U26" s="90">
        <f t="shared" si="5"/>
        <v>0</v>
      </c>
    </row>
    <row r="27" spans="1:21" ht="30" hidden="1" customHeight="1" x14ac:dyDescent="0.25">
      <c r="A27" s="37">
        <v>2021</v>
      </c>
      <c r="B27" s="38">
        <v>4</v>
      </c>
      <c r="C27" s="38">
        <v>4</v>
      </c>
      <c r="D27" s="38">
        <v>0</v>
      </c>
      <c r="E27" s="38">
        <v>0</v>
      </c>
      <c r="F27" s="38">
        <v>0</v>
      </c>
      <c r="G27" s="38">
        <v>0</v>
      </c>
      <c r="H27" s="38">
        <v>4</v>
      </c>
      <c r="I27" s="38">
        <v>4</v>
      </c>
      <c r="J27" s="38">
        <v>0</v>
      </c>
      <c r="K27" s="38">
        <v>0</v>
      </c>
      <c r="L27" s="38">
        <v>0</v>
      </c>
      <c r="M27" s="38">
        <v>4</v>
      </c>
      <c r="N27" s="38">
        <v>4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94">
        <v>2878000</v>
      </c>
      <c r="U27" s="38">
        <v>0</v>
      </c>
    </row>
    <row r="28" spans="1:21" ht="30" hidden="1" customHeight="1" x14ac:dyDescent="0.25">
      <c r="A28" s="88">
        <v>2022</v>
      </c>
      <c r="B28" s="38">
        <f>'[2]2022'!B19</f>
        <v>0</v>
      </c>
      <c r="C28" s="38">
        <f>'[2]2022'!C19</f>
        <v>0</v>
      </c>
      <c r="D28" s="38">
        <f>'[2]2022'!D19</f>
        <v>0</v>
      </c>
      <c r="E28" s="38">
        <f>'[2]2022'!E19</f>
        <v>0</v>
      </c>
      <c r="F28" s="38">
        <f>'[2]2022'!F19</f>
        <v>0</v>
      </c>
      <c r="G28" s="38">
        <f>'[2]2022'!G19</f>
        <v>0</v>
      </c>
      <c r="H28" s="38">
        <f>'[2]2022'!H19</f>
        <v>0</v>
      </c>
      <c r="I28" s="38">
        <f>'[2]2022'!I19</f>
        <v>0</v>
      </c>
      <c r="J28" s="38">
        <f>'[2]2022'!J19</f>
        <v>0</v>
      </c>
      <c r="K28" s="38">
        <f>'[2]2022'!K19</f>
        <v>0</v>
      </c>
      <c r="L28" s="38">
        <f>'[2]2022'!L19</f>
        <v>0</v>
      </c>
      <c r="M28" s="38">
        <f>'[2]2022'!M19</f>
        <v>0</v>
      </c>
      <c r="N28" s="38">
        <f>'[2]2022'!N19</f>
        <v>0</v>
      </c>
      <c r="O28" s="38">
        <f>'[2]2022'!O19</f>
        <v>0</v>
      </c>
      <c r="P28" s="38">
        <f>'[2]2022'!P19</f>
        <v>0</v>
      </c>
      <c r="Q28" s="38">
        <f>'[2]2022'!Q19</f>
        <v>0</v>
      </c>
      <c r="R28" s="38">
        <f>'[2]2022'!R19</f>
        <v>0</v>
      </c>
      <c r="S28" s="38">
        <f>'[2]2022'!S19</f>
        <v>0</v>
      </c>
      <c r="T28" s="77">
        <f>'[2]2022'!T19</f>
        <v>0</v>
      </c>
      <c r="U28" s="38">
        <f>'[2]2022'!U19</f>
        <v>0</v>
      </c>
    </row>
    <row r="29" spans="1:21" ht="30" customHeight="1" x14ac:dyDescent="0.25">
      <c r="A29" s="37" t="s">
        <v>145</v>
      </c>
      <c r="B29" s="38">
        <f>SUM(B30:B31)</f>
        <v>13</v>
      </c>
      <c r="C29" s="38">
        <f t="shared" ref="C29:U29" si="6">SUM(C30:C31)</f>
        <v>13</v>
      </c>
      <c r="D29" s="38">
        <f t="shared" si="6"/>
        <v>0</v>
      </c>
      <c r="E29" s="38">
        <f t="shared" si="6"/>
        <v>0</v>
      </c>
      <c r="F29" s="38">
        <f t="shared" si="6"/>
        <v>0</v>
      </c>
      <c r="G29" s="38">
        <f t="shared" si="6"/>
        <v>0</v>
      </c>
      <c r="H29" s="38">
        <f t="shared" si="6"/>
        <v>13</v>
      </c>
      <c r="I29" s="38">
        <f t="shared" si="6"/>
        <v>13</v>
      </c>
      <c r="J29" s="38">
        <f t="shared" si="6"/>
        <v>0</v>
      </c>
      <c r="K29" s="38">
        <f t="shared" si="6"/>
        <v>0</v>
      </c>
      <c r="L29" s="38">
        <f t="shared" si="6"/>
        <v>0</v>
      </c>
      <c r="M29" s="38">
        <f t="shared" si="6"/>
        <v>13</v>
      </c>
      <c r="N29" s="38">
        <f t="shared" si="6"/>
        <v>13</v>
      </c>
      <c r="O29" s="38">
        <f t="shared" si="6"/>
        <v>0</v>
      </c>
      <c r="P29" s="38">
        <f t="shared" si="6"/>
        <v>0</v>
      </c>
      <c r="Q29" s="38">
        <f t="shared" si="6"/>
        <v>0</v>
      </c>
      <c r="R29" s="38">
        <f t="shared" si="6"/>
        <v>0</v>
      </c>
      <c r="S29" s="38">
        <f t="shared" si="6"/>
        <v>0</v>
      </c>
      <c r="T29" s="77">
        <f t="shared" si="6"/>
        <v>69985446</v>
      </c>
      <c r="U29" s="38">
        <f t="shared" si="6"/>
        <v>0</v>
      </c>
    </row>
    <row r="30" spans="1:21" ht="30" hidden="1" customHeight="1" x14ac:dyDescent="0.25">
      <c r="A30" s="37">
        <v>2021</v>
      </c>
      <c r="B30" s="38">
        <v>13</v>
      </c>
      <c r="C30" s="38">
        <v>13</v>
      </c>
      <c r="D30" s="38">
        <v>0</v>
      </c>
      <c r="E30" s="38">
        <v>0</v>
      </c>
      <c r="F30" s="38">
        <v>0</v>
      </c>
      <c r="G30" s="38">
        <v>0</v>
      </c>
      <c r="H30" s="38">
        <v>13</v>
      </c>
      <c r="I30" s="38">
        <v>13</v>
      </c>
      <c r="J30" s="38">
        <v>0</v>
      </c>
      <c r="K30" s="38">
        <v>0</v>
      </c>
      <c r="L30" s="38">
        <v>0</v>
      </c>
      <c r="M30" s="38">
        <v>13</v>
      </c>
      <c r="N30" s="38">
        <v>13</v>
      </c>
      <c r="O30" s="91">
        <v>0</v>
      </c>
      <c r="P30" s="38">
        <v>0</v>
      </c>
      <c r="Q30" s="38">
        <v>0</v>
      </c>
      <c r="R30" s="38">
        <v>0</v>
      </c>
      <c r="S30" s="38">
        <v>0</v>
      </c>
      <c r="T30" s="87">
        <v>69985446</v>
      </c>
      <c r="U30" s="77"/>
    </row>
    <row r="31" spans="1:21" ht="30" hidden="1" customHeight="1" x14ac:dyDescent="0.25">
      <c r="A31" s="88">
        <v>2022</v>
      </c>
      <c r="B31" s="38">
        <f>'[2]2022'!B20</f>
        <v>0</v>
      </c>
      <c r="C31" s="38">
        <f>'[2]2022'!C20</f>
        <v>0</v>
      </c>
      <c r="D31" s="38">
        <f>'[2]2022'!D20</f>
        <v>0</v>
      </c>
      <c r="E31" s="38">
        <f>'[2]2022'!E20</f>
        <v>0</v>
      </c>
      <c r="F31" s="38">
        <f>'[2]2022'!F20</f>
        <v>0</v>
      </c>
      <c r="G31" s="38">
        <f>'[2]2022'!G20</f>
        <v>0</v>
      </c>
      <c r="H31" s="38">
        <f>'[2]2022'!H20</f>
        <v>0</v>
      </c>
      <c r="I31" s="38">
        <f>'[2]2022'!I20</f>
        <v>0</v>
      </c>
      <c r="J31" s="38">
        <f>'[2]2022'!J20</f>
        <v>0</v>
      </c>
      <c r="K31" s="38">
        <f>'[2]2022'!K20</f>
        <v>0</v>
      </c>
      <c r="L31" s="38">
        <f>'[2]2022'!L20</f>
        <v>0</v>
      </c>
      <c r="M31" s="38">
        <f>'[2]2022'!M20</f>
        <v>0</v>
      </c>
      <c r="N31" s="38">
        <f>'[2]2022'!N20</f>
        <v>0</v>
      </c>
      <c r="O31" s="38">
        <f>'[2]2022'!O20</f>
        <v>0</v>
      </c>
      <c r="P31" s="38">
        <f>'[2]2022'!P20</f>
        <v>0</v>
      </c>
      <c r="Q31" s="38">
        <f>'[2]2022'!Q20</f>
        <v>0</v>
      </c>
      <c r="R31" s="38">
        <f>'[2]2022'!R20</f>
        <v>0</v>
      </c>
      <c r="S31" s="38">
        <f>'[2]2022'!S20</f>
        <v>0</v>
      </c>
      <c r="T31" s="77">
        <f>'[2]2022'!T20</f>
        <v>0</v>
      </c>
      <c r="U31" s="38">
        <f>'[2]2022'!U20</f>
        <v>0</v>
      </c>
    </row>
    <row r="32" spans="1:21" ht="30" customHeight="1" x14ac:dyDescent="0.25">
      <c r="A32" s="37" t="s">
        <v>146</v>
      </c>
      <c r="B32" s="38">
        <f>SUM(B33:B34)</f>
        <v>466</v>
      </c>
      <c r="C32" s="38">
        <f t="shared" ref="C32:U32" si="7">SUM(C33:C34)</f>
        <v>466</v>
      </c>
      <c r="D32" s="38">
        <f t="shared" si="7"/>
        <v>0</v>
      </c>
      <c r="E32" s="38">
        <f t="shared" si="7"/>
        <v>0</v>
      </c>
      <c r="F32" s="38">
        <f t="shared" si="7"/>
        <v>0</v>
      </c>
      <c r="G32" s="38">
        <f t="shared" si="7"/>
        <v>0</v>
      </c>
      <c r="H32" s="38">
        <f t="shared" si="7"/>
        <v>385</v>
      </c>
      <c r="I32" s="38">
        <f t="shared" si="7"/>
        <v>376</v>
      </c>
      <c r="J32" s="38">
        <f t="shared" si="7"/>
        <v>9</v>
      </c>
      <c r="K32" s="38">
        <f t="shared" si="7"/>
        <v>9</v>
      </c>
      <c r="L32" s="38">
        <f t="shared" si="7"/>
        <v>0</v>
      </c>
      <c r="M32" s="38">
        <f t="shared" si="7"/>
        <v>341</v>
      </c>
      <c r="N32" s="38">
        <f t="shared" si="7"/>
        <v>341</v>
      </c>
      <c r="O32" s="38">
        <f t="shared" si="7"/>
        <v>0</v>
      </c>
      <c r="P32" s="38">
        <f t="shared" si="7"/>
        <v>0</v>
      </c>
      <c r="Q32" s="38">
        <f t="shared" si="7"/>
        <v>0</v>
      </c>
      <c r="R32" s="38">
        <f t="shared" si="7"/>
        <v>0</v>
      </c>
      <c r="S32" s="38">
        <f t="shared" si="7"/>
        <v>0</v>
      </c>
      <c r="T32" s="77">
        <f t="shared" si="7"/>
        <v>2546500862</v>
      </c>
      <c r="U32" s="38">
        <f t="shared" si="7"/>
        <v>0</v>
      </c>
    </row>
    <row r="33" spans="1:37" s="15" customFormat="1" ht="30" hidden="1" customHeight="1" x14ac:dyDescent="0.25">
      <c r="A33" s="37">
        <v>2021</v>
      </c>
      <c r="B33" s="95">
        <f>SUM(B35:B38)</f>
        <v>418</v>
      </c>
      <c r="C33" s="10">
        <f t="shared" ref="C33:U33" si="8">SUM(C35:C38)</f>
        <v>418</v>
      </c>
      <c r="D33" s="10">
        <f t="shared" si="8"/>
        <v>0</v>
      </c>
      <c r="E33" s="10">
        <f t="shared" si="8"/>
        <v>0</v>
      </c>
      <c r="F33" s="10">
        <f t="shared" si="8"/>
        <v>0</v>
      </c>
      <c r="G33" s="10">
        <f t="shared" si="8"/>
        <v>0</v>
      </c>
      <c r="H33" s="10">
        <f t="shared" si="8"/>
        <v>347</v>
      </c>
      <c r="I33" s="10">
        <f t="shared" si="8"/>
        <v>338</v>
      </c>
      <c r="J33" s="10">
        <f t="shared" si="8"/>
        <v>9</v>
      </c>
      <c r="K33" s="10">
        <f t="shared" si="8"/>
        <v>9</v>
      </c>
      <c r="L33" s="10">
        <f t="shared" si="8"/>
        <v>0</v>
      </c>
      <c r="M33" s="10">
        <f t="shared" si="8"/>
        <v>324</v>
      </c>
      <c r="N33" s="10">
        <f t="shared" si="8"/>
        <v>324</v>
      </c>
      <c r="O33" s="10">
        <f t="shared" si="8"/>
        <v>0</v>
      </c>
      <c r="P33" s="10">
        <f t="shared" si="8"/>
        <v>0</v>
      </c>
      <c r="Q33" s="10">
        <f t="shared" si="8"/>
        <v>0</v>
      </c>
      <c r="R33" s="10">
        <f t="shared" si="8"/>
        <v>0</v>
      </c>
      <c r="S33" s="10">
        <f t="shared" si="8"/>
        <v>0</v>
      </c>
      <c r="T33" s="96">
        <f t="shared" si="8"/>
        <v>2402364606</v>
      </c>
      <c r="U33" s="10">
        <f t="shared" si="8"/>
        <v>0</v>
      </c>
    </row>
    <row r="34" spans="1:37" s="15" customFormat="1" ht="30" hidden="1" customHeight="1" x14ac:dyDescent="0.25">
      <c r="A34" s="88">
        <v>2022</v>
      </c>
      <c r="B34" s="95">
        <f>'[2]2022'!B21</f>
        <v>48</v>
      </c>
      <c r="C34" s="95">
        <f>'[2]2022'!C21</f>
        <v>48</v>
      </c>
      <c r="D34" s="95">
        <f>'[2]2022'!D21</f>
        <v>0</v>
      </c>
      <c r="E34" s="95">
        <f>'[2]2022'!E21</f>
        <v>0</v>
      </c>
      <c r="F34" s="95">
        <f>'[2]2022'!F21</f>
        <v>0</v>
      </c>
      <c r="G34" s="95">
        <f>'[2]2022'!G21</f>
        <v>0</v>
      </c>
      <c r="H34" s="95">
        <f>'[2]2022'!H21</f>
        <v>38</v>
      </c>
      <c r="I34" s="95">
        <f>'[2]2022'!I21</f>
        <v>38</v>
      </c>
      <c r="J34" s="95">
        <f>'[2]2022'!J21</f>
        <v>0</v>
      </c>
      <c r="K34" s="95">
        <f>'[2]2022'!K21</f>
        <v>0</v>
      </c>
      <c r="L34" s="95">
        <f>'[2]2022'!L21</f>
        <v>0</v>
      </c>
      <c r="M34" s="95">
        <f>'[2]2022'!M21</f>
        <v>17</v>
      </c>
      <c r="N34" s="95">
        <f>'[2]2022'!N21</f>
        <v>17</v>
      </c>
      <c r="O34" s="95">
        <f>'[2]2022'!O21</f>
        <v>0</v>
      </c>
      <c r="P34" s="95">
        <f>'[2]2022'!P21</f>
        <v>0</v>
      </c>
      <c r="Q34" s="95">
        <f>'[2]2022'!Q21</f>
        <v>0</v>
      </c>
      <c r="R34" s="95">
        <f>'[2]2022'!R21</f>
        <v>0</v>
      </c>
      <c r="S34" s="95">
        <f>'[2]2022'!S21</f>
        <v>0</v>
      </c>
      <c r="T34" s="97">
        <f>'[2]2022'!T21</f>
        <v>144136256</v>
      </c>
      <c r="U34" s="95">
        <f>'[2]2022'!U21</f>
        <v>0</v>
      </c>
    </row>
    <row r="35" spans="1:37" ht="30" hidden="1" customHeight="1" x14ac:dyDescent="0.25">
      <c r="A35" s="98" t="s">
        <v>134</v>
      </c>
      <c r="B35" s="99">
        <v>116</v>
      </c>
      <c r="C35" s="10">
        <v>116</v>
      </c>
      <c r="D35" s="10">
        <v>0</v>
      </c>
      <c r="E35" s="10">
        <v>0</v>
      </c>
      <c r="F35" s="10">
        <v>0</v>
      </c>
      <c r="G35" s="10">
        <v>0</v>
      </c>
      <c r="H35" s="10">
        <v>116</v>
      </c>
      <c r="I35" s="10">
        <v>116</v>
      </c>
      <c r="J35" s="10">
        <v>0</v>
      </c>
      <c r="K35" s="10">
        <v>0</v>
      </c>
      <c r="L35" s="10">
        <v>0</v>
      </c>
      <c r="M35" s="10">
        <v>116</v>
      </c>
      <c r="N35" s="10">
        <v>116</v>
      </c>
      <c r="O35" s="100">
        <v>0</v>
      </c>
      <c r="P35" s="10">
        <v>0</v>
      </c>
      <c r="Q35" s="10">
        <v>0</v>
      </c>
      <c r="R35" s="10">
        <v>0</v>
      </c>
      <c r="S35" s="10">
        <v>0</v>
      </c>
      <c r="T35" s="96">
        <v>1767899696</v>
      </c>
      <c r="U35" s="75"/>
    </row>
    <row r="36" spans="1:37" ht="30" hidden="1" customHeight="1" x14ac:dyDescent="0.25">
      <c r="A36" s="98" t="s">
        <v>135</v>
      </c>
      <c r="B36" s="99">
        <v>10</v>
      </c>
      <c r="C36" s="10">
        <v>10</v>
      </c>
      <c r="D36" s="10">
        <v>0</v>
      </c>
      <c r="E36" s="10">
        <v>0</v>
      </c>
      <c r="F36" s="10">
        <v>0</v>
      </c>
      <c r="G36" s="10">
        <v>0</v>
      </c>
      <c r="H36" s="10">
        <v>10</v>
      </c>
      <c r="I36" s="10">
        <v>1</v>
      </c>
      <c r="J36" s="10">
        <f>K36+L36</f>
        <v>9</v>
      </c>
      <c r="K36" s="10">
        <v>9</v>
      </c>
      <c r="L36" s="10">
        <v>0</v>
      </c>
      <c r="M36" s="10">
        <v>10</v>
      </c>
      <c r="N36" s="10">
        <v>10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1">
        <v>37814910</v>
      </c>
      <c r="U36" s="75">
        <v>0</v>
      </c>
    </row>
    <row r="37" spans="1:37" ht="30" hidden="1" customHeight="1" x14ac:dyDescent="0.25">
      <c r="A37" s="98" t="s">
        <v>136</v>
      </c>
      <c r="B37" s="99">
        <v>60</v>
      </c>
      <c r="C37" s="10">
        <v>60</v>
      </c>
      <c r="D37" s="10">
        <v>0</v>
      </c>
      <c r="E37" s="10">
        <v>0</v>
      </c>
      <c r="F37" s="10">
        <v>0</v>
      </c>
      <c r="G37" s="10">
        <v>0</v>
      </c>
      <c r="H37" s="10">
        <v>60</v>
      </c>
      <c r="I37" s="10">
        <v>60</v>
      </c>
      <c r="J37" s="10">
        <v>0</v>
      </c>
      <c r="K37" s="10">
        <v>0</v>
      </c>
      <c r="L37" s="10">
        <v>0</v>
      </c>
      <c r="M37" s="10">
        <v>41</v>
      </c>
      <c r="N37" s="10">
        <v>41</v>
      </c>
      <c r="O37" s="100">
        <v>0</v>
      </c>
      <c r="P37" s="10">
        <v>0</v>
      </c>
      <c r="Q37" s="10">
        <v>0</v>
      </c>
      <c r="R37" s="10">
        <v>0</v>
      </c>
      <c r="S37" s="10">
        <v>0</v>
      </c>
      <c r="T37" s="77">
        <v>139300000</v>
      </c>
      <c r="U37" s="75"/>
    </row>
    <row r="38" spans="1:37" ht="30" hidden="1" customHeight="1" x14ac:dyDescent="0.25">
      <c r="A38" s="102" t="s">
        <v>137</v>
      </c>
      <c r="B38" s="99">
        <v>232</v>
      </c>
      <c r="C38" s="10">
        <v>232</v>
      </c>
      <c r="D38" s="10">
        <v>0</v>
      </c>
      <c r="E38" s="10">
        <v>0</v>
      </c>
      <c r="F38" s="10">
        <v>0</v>
      </c>
      <c r="G38" s="10">
        <v>0</v>
      </c>
      <c r="H38" s="10">
        <v>161</v>
      </c>
      <c r="I38" s="10">
        <v>161</v>
      </c>
      <c r="J38" s="10">
        <v>0</v>
      </c>
      <c r="K38" s="10">
        <v>0</v>
      </c>
      <c r="L38" s="10">
        <v>0</v>
      </c>
      <c r="M38" s="10">
        <v>157</v>
      </c>
      <c r="N38" s="10">
        <v>157</v>
      </c>
      <c r="O38" s="100">
        <v>0</v>
      </c>
      <c r="P38" s="10">
        <v>0</v>
      </c>
      <c r="Q38" s="10">
        <v>0</v>
      </c>
      <c r="R38" s="10">
        <v>0</v>
      </c>
      <c r="S38" s="10">
        <v>0</v>
      </c>
      <c r="T38" s="77">
        <v>457350000</v>
      </c>
      <c r="U38" s="75"/>
    </row>
    <row r="39" spans="1:37" ht="30" customHeight="1" x14ac:dyDescent="0.25">
      <c r="A39" s="37" t="s">
        <v>147</v>
      </c>
      <c r="B39" s="39">
        <f>B11+B14+B17+B20+B23+B26+B29+B32</f>
        <v>962</v>
      </c>
      <c r="C39" s="39">
        <f t="shared" ref="C39:U39" si="9">C11+C14+C17+C20+C23+C26+C29+C32</f>
        <v>962</v>
      </c>
      <c r="D39" s="39">
        <f t="shared" si="9"/>
        <v>0</v>
      </c>
      <c r="E39" s="39">
        <f t="shared" si="9"/>
        <v>0</v>
      </c>
      <c r="F39" s="39">
        <f t="shared" si="9"/>
        <v>0</v>
      </c>
      <c r="G39" s="39">
        <f t="shared" si="9"/>
        <v>0</v>
      </c>
      <c r="H39" s="39">
        <f t="shared" si="9"/>
        <v>881</v>
      </c>
      <c r="I39" s="39">
        <f t="shared" si="9"/>
        <v>776</v>
      </c>
      <c r="J39" s="39">
        <f t="shared" si="9"/>
        <v>105</v>
      </c>
      <c r="K39" s="39">
        <f t="shared" si="9"/>
        <v>105</v>
      </c>
      <c r="L39" s="39">
        <f t="shared" si="9"/>
        <v>0</v>
      </c>
      <c r="M39" s="39">
        <f t="shared" si="9"/>
        <v>809</v>
      </c>
      <c r="N39" s="39">
        <f t="shared" si="9"/>
        <v>788</v>
      </c>
      <c r="O39" s="39">
        <f t="shared" si="9"/>
        <v>21</v>
      </c>
      <c r="P39" s="39">
        <f t="shared" si="9"/>
        <v>0</v>
      </c>
      <c r="Q39" s="39">
        <f t="shared" si="9"/>
        <v>0</v>
      </c>
      <c r="R39" s="39">
        <f t="shared" si="9"/>
        <v>0</v>
      </c>
      <c r="S39" s="39">
        <f t="shared" si="9"/>
        <v>0</v>
      </c>
      <c r="T39" s="103">
        <f t="shared" si="9"/>
        <v>5961841137</v>
      </c>
      <c r="U39" s="39">
        <f t="shared" si="9"/>
        <v>0</v>
      </c>
    </row>
    <row r="40" spans="1:37" ht="31.5" customHeight="1" x14ac:dyDescent="0.2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</row>
    <row r="41" spans="1:37" s="105" customFormat="1" ht="15.75" x14ac:dyDescent="0.25">
      <c r="AF41" s="107"/>
      <c r="AG41" s="107"/>
      <c r="AH41" s="107"/>
      <c r="AJ41" s="106"/>
      <c r="AK41" s="106"/>
    </row>
  </sheetData>
  <sheetProtection algorithmName="SHA-512" hashValue="KZAunRTmNw8KnZPJFtVXGOk9ckcp6s13XHnWvF+RBCGzwz5fDgjxWUhk9IFTUIycfzxvrRe/bTgR4ki1xwRm2w==" saltValue="Ctb0nCEMguVqSUoLWeAskA==" spinCount="100000" sheet="1" objects="1" scenarios="1"/>
  <mergeCells count="34">
    <mergeCell ref="K7:L7"/>
    <mergeCell ref="N7:N9"/>
    <mergeCell ref="T1:U1"/>
    <mergeCell ref="R5:R9"/>
    <mergeCell ref="S5:S9"/>
    <mergeCell ref="T5:T9"/>
    <mergeCell ref="D6:D9"/>
    <mergeCell ref="E6:G6"/>
    <mergeCell ref="I6:I9"/>
    <mergeCell ref="F8:F9"/>
    <mergeCell ref="Q5:Q9"/>
    <mergeCell ref="H5:H9"/>
    <mergeCell ref="I5:L5"/>
    <mergeCell ref="M5:P5"/>
    <mergeCell ref="J6:L6"/>
    <mergeCell ref="M6:M9"/>
    <mergeCell ref="N6:P6"/>
    <mergeCell ref="E7:E9"/>
    <mergeCell ref="G8:G9"/>
    <mergeCell ref="A2:U2"/>
    <mergeCell ref="A4:A9"/>
    <mergeCell ref="B4:G4"/>
    <mergeCell ref="H4:L4"/>
    <mergeCell ref="M4:U4"/>
    <mergeCell ref="B5:B9"/>
    <mergeCell ref="C5:G5"/>
    <mergeCell ref="U5:U9"/>
    <mergeCell ref="C6:C9"/>
    <mergeCell ref="K8:K9"/>
    <mergeCell ref="L8:L9"/>
    <mergeCell ref="O7:O9"/>
    <mergeCell ref="P7:P9"/>
    <mergeCell ref="F7:G7"/>
    <mergeCell ref="J7:J9"/>
  </mergeCells>
  <printOptions horizontalCentered="1"/>
  <pageMargins left="0.25" right="0.25" top="0.75" bottom="0.75" header="0.3" footer="0.3"/>
  <pageSetup paperSize="9" scale="7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9BE5-3456-41B2-A726-D418A3058635}">
  <dimension ref="A1:U30"/>
  <sheetViews>
    <sheetView zoomScaleNormal="100" workbookViewId="0">
      <selection activeCell="K20" sqref="K20"/>
    </sheetView>
  </sheetViews>
  <sheetFormatPr defaultRowHeight="15" x14ac:dyDescent="0.25"/>
  <cols>
    <col min="1" max="1" width="15.140625" customWidth="1"/>
    <col min="2" max="19" width="7.140625" customWidth="1"/>
    <col min="20" max="20" width="14.5703125" customWidth="1"/>
    <col min="21" max="21" width="13.42578125" customWidth="1"/>
  </cols>
  <sheetData>
    <row r="1" spans="1:21" x14ac:dyDescent="0.25">
      <c r="T1" s="139" t="s">
        <v>154</v>
      </c>
      <c r="U1" s="139"/>
    </row>
    <row r="2" spans="1:21" ht="42.75" customHeight="1" x14ac:dyDescent="0.25">
      <c r="A2" s="123" t="s">
        <v>133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" customHeight="1" x14ac:dyDescent="0.2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1:21" ht="15" customHeight="1" x14ac:dyDescent="0.25">
      <c r="A4" s="121" t="s">
        <v>29</v>
      </c>
      <c r="B4" s="163" t="s">
        <v>103</v>
      </c>
      <c r="C4" s="163"/>
      <c r="D4" s="163"/>
      <c r="E4" s="163"/>
      <c r="F4" s="163"/>
      <c r="G4" s="163"/>
      <c r="H4" s="163" t="s">
        <v>104</v>
      </c>
      <c r="I4" s="163"/>
      <c r="J4" s="163"/>
      <c r="K4" s="163"/>
      <c r="L4" s="163"/>
      <c r="M4" s="163" t="s">
        <v>105</v>
      </c>
      <c r="N4" s="163"/>
      <c r="O4" s="163"/>
      <c r="P4" s="163"/>
      <c r="Q4" s="163"/>
      <c r="R4" s="163"/>
      <c r="S4" s="163"/>
      <c r="T4" s="163"/>
      <c r="U4" s="163"/>
    </row>
    <row r="5" spans="1:21" ht="15.75" customHeight="1" x14ac:dyDescent="0.25">
      <c r="A5" s="121"/>
      <c r="B5" s="162" t="s">
        <v>106</v>
      </c>
      <c r="C5" s="163" t="s">
        <v>4</v>
      </c>
      <c r="D5" s="163"/>
      <c r="E5" s="163"/>
      <c r="F5" s="163"/>
      <c r="G5" s="163"/>
      <c r="H5" s="162" t="s">
        <v>106</v>
      </c>
      <c r="I5" s="163" t="s">
        <v>4</v>
      </c>
      <c r="J5" s="163"/>
      <c r="K5" s="163"/>
      <c r="L5" s="163"/>
      <c r="M5" s="163" t="s">
        <v>107</v>
      </c>
      <c r="N5" s="163"/>
      <c r="O5" s="163"/>
      <c r="P5" s="163"/>
      <c r="Q5" s="162" t="s">
        <v>108</v>
      </c>
      <c r="R5" s="162" t="s">
        <v>109</v>
      </c>
      <c r="S5" s="162" t="s">
        <v>110</v>
      </c>
      <c r="T5" s="162" t="s">
        <v>111</v>
      </c>
      <c r="U5" s="162" t="s">
        <v>112</v>
      </c>
    </row>
    <row r="6" spans="1:21" ht="15.75" customHeight="1" x14ac:dyDescent="0.25">
      <c r="A6" s="121"/>
      <c r="B6" s="162"/>
      <c r="C6" s="162" t="s">
        <v>113</v>
      </c>
      <c r="D6" s="162" t="s">
        <v>114</v>
      </c>
      <c r="E6" s="162" t="s">
        <v>115</v>
      </c>
      <c r="F6" s="162"/>
      <c r="G6" s="162"/>
      <c r="H6" s="162"/>
      <c r="I6" s="162" t="s">
        <v>116</v>
      </c>
      <c r="J6" s="163" t="s">
        <v>117</v>
      </c>
      <c r="K6" s="163"/>
      <c r="L6" s="163"/>
      <c r="M6" s="162" t="s">
        <v>118</v>
      </c>
      <c r="N6" s="163" t="s">
        <v>4</v>
      </c>
      <c r="O6" s="163"/>
      <c r="P6" s="163"/>
      <c r="Q6" s="162"/>
      <c r="R6" s="162"/>
      <c r="S6" s="162"/>
      <c r="T6" s="162"/>
      <c r="U6" s="162"/>
    </row>
    <row r="7" spans="1:21" ht="15.75" customHeight="1" x14ac:dyDescent="0.25">
      <c r="A7" s="121"/>
      <c r="B7" s="162"/>
      <c r="C7" s="162"/>
      <c r="D7" s="162"/>
      <c r="E7" s="165" t="s">
        <v>119</v>
      </c>
      <c r="F7" s="128" t="s">
        <v>120</v>
      </c>
      <c r="G7" s="128"/>
      <c r="H7" s="162"/>
      <c r="I7" s="162"/>
      <c r="J7" s="162" t="s">
        <v>118</v>
      </c>
      <c r="K7" s="163" t="s">
        <v>4</v>
      </c>
      <c r="L7" s="163"/>
      <c r="M7" s="162"/>
      <c r="N7" s="165" t="s">
        <v>121</v>
      </c>
      <c r="O7" s="165" t="s">
        <v>122</v>
      </c>
      <c r="P7" s="165" t="s">
        <v>123</v>
      </c>
      <c r="Q7" s="162"/>
      <c r="R7" s="162"/>
      <c r="S7" s="162"/>
      <c r="T7" s="162"/>
      <c r="U7" s="162"/>
    </row>
    <row r="8" spans="1:21" ht="15" customHeight="1" x14ac:dyDescent="0.25">
      <c r="A8" s="121"/>
      <c r="B8" s="162"/>
      <c r="C8" s="162"/>
      <c r="D8" s="162"/>
      <c r="E8" s="165"/>
      <c r="F8" s="165" t="s">
        <v>124</v>
      </c>
      <c r="G8" s="165" t="s">
        <v>125</v>
      </c>
      <c r="H8" s="162"/>
      <c r="I8" s="162"/>
      <c r="J8" s="162"/>
      <c r="K8" s="165" t="s">
        <v>126</v>
      </c>
      <c r="L8" s="165" t="s">
        <v>127</v>
      </c>
      <c r="M8" s="162"/>
      <c r="N8" s="165"/>
      <c r="O8" s="165"/>
      <c r="P8" s="165"/>
      <c r="Q8" s="162"/>
      <c r="R8" s="162"/>
      <c r="S8" s="162"/>
      <c r="T8" s="162"/>
      <c r="U8" s="162"/>
    </row>
    <row r="9" spans="1:21" ht="15" customHeight="1" x14ac:dyDescent="0.25">
      <c r="A9" s="121"/>
      <c r="B9" s="162"/>
      <c r="C9" s="162"/>
      <c r="D9" s="162"/>
      <c r="E9" s="165"/>
      <c r="F9" s="165"/>
      <c r="G9" s="165"/>
      <c r="H9" s="162"/>
      <c r="I9" s="162"/>
      <c r="J9" s="162"/>
      <c r="K9" s="165"/>
      <c r="L9" s="165"/>
      <c r="M9" s="162"/>
      <c r="N9" s="165"/>
      <c r="O9" s="165"/>
      <c r="P9" s="165"/>
      <c r="Q9" s="162"/>
      <c r="R9" s="162"/>
      <c r="S9" s="162"/>
      <c r="T9" s="162"/>
      <c r="U9" s="162"/>
    </row>
    <row r="10" spans="1:21" ht="54" customHeight="1" x14ac:dyDescent="0.25">
      <c r="A10" s="121"/>
      <c r="B10" s="162"/>
      <c r="C10" s="162"/>
      <c r="D10" s="162"/>
      <c r="E10" s="165"/>
      <c r="F10" s="165"/>
      <c r="G10" s="165"/>
      <c r="H10" s="162"/>
      <c r="I10" s="162"/>
      <c r="J10" s="162"/>
      <c r="K10" s="165"/>
      <c r="L10" s="165"/>
      <c r="M10" s="162"/>
      <c r="N10" s="165"/>
      <c r="O10" s="165"/>
      <c r="P10" s="165"/>
      <c r="Q10" s="162"/>
      <c r="R10" s="162"/>
      <c r="S10" s="162"/>
      <c r="T10" s="162"/>
      <c r="U10" s="162"/>
    </row>
    <row r="11" spans="1:21" ht="15" customHeight="1" x14ac:dyDescent="0.25">
      <c r="A11" s="108">
        <v>1</v>
      </c>
      <c r="B11" s="109">
        <v>2</v>
      </c>
      <c r="C11" s="108">
        <v>3</v>
      </c>
      <c r="D11" s="109">
        <v>4</v>
      </c>
      <c r="E11" s="108">
        <v>5</v>
      </c>
      <c r="F11" s="109">
        <v>6</v>
      </c>
      <c r="G11" s="108">
        <v>7</v>
      </c>
      <c r="H11" s="109">
        <v>8</v>
      </c>
      <c r="I11" s="108">
        <v>9</v>
      </c>
      <c r="J11" s="109">
        <v>10</v>
      </c>
      <c r="K11" s="108">
        <v>11</v>
      </c>
      <c r="L11" s="109">
        <v>12</v>
      </c>
      <c r="M11" s="108">
        <v>13</v>
      </c>
      <c r="N11" s="109">
        <v>14</v>
      </c>
      <c r="O11" s="108">
        <v>15</v>
      </c>
      <c r="P11" s="109">
        <v>16</v>
      </c>
      <c r="Q11" s="108">
        <v>17</v>
      </c>
      <c r="R11" s="109">
        <v>18</v>
      </c>
      <c r="S11" s="108">
        <v>19</v>
      </c>
      <c r="T11" s="109">
        <v>20</v>
      </c>
      <c r="U11" s="108">
        <v>21</v>
      </c>
    </row>
    <row r="12" spans="1:21" ht="46.5" customHeight="1" x14ac:dyDescent="0.25">
      <c r="A12" s="13" t="s">
        <v>128</v>
      </c>
      <c r="B12" s="84">
        <f>'[3]Sheet1 (2)'!C15</f>
        <v>36</v>
      </c>
      <c r="C12" s="84">
        <f>'[3]Sheet1 (2)'!D15</f>
        <v>36</v>
      </c>
      <c r="D12" s="84">
        <f>'[3]Sheet1 (2)'!E15</f>
        <v>0</v>
      </c>
      <c r="E12" s="84">
        <f>'[3]Sheet1 (2)'!F15</f>
        <v>0</v>
      </c>
      <c r="F12" s="84">
        <f>'[3]Sheet1 (2)'!G15</f>
        <v>0</v>
      </c>
      <c r="G12" s="84">
        <f>'[3]Sheet1 (2)'!H15</f>
        <v>0</v>
      </c>
      <c r="H12" s="84">
        <f>'[3]Sheet1 (2)'!I15</f>
        <v>36</v>
      </c>
      <c r="I12" s="84">
        <f>'[3]Sheet1 (2)'!J15</f>
        <v>1</v>
      </c>
      <c r="J12" s="84">
        <f>'[3]Sheet1 (2)'!K15</f>
        <v>35</v>
      </c>
      <c r="K12" s="84">
        <f>'[3]Sheet1 (2)'!L15</f>
        <v>35</v>
      </c>
      <c r="L12" s="84">
        <f>'[3]Sheet1 (2)'!M15</f>
        <v>0</v>
      </c>
      <c r="M12" s="84">
        <f>'[3]Sheet1 (2)'!N15</f>
        <v>36</v>
      </c>
      <c r="N12" s="84">
        <f>'[3]Sheet1 (2)'!O15</f>
        <v>36</v>
      </c>
      <c r="O12" s="84">
        <f>'[3]Sheet1 (2)'!P15</f>
        <v>0</v>
      </c>
      <c r="P12" s="84">
        <f>'[3]Sheet1 (2)'!Q15</f>
        <v>0</v>
      </c>
      <c r="Q12" s="84">
        <f>'[3]Sheet1 (2)'!R15</f>
        <v>0</v>
      </c>
      <c r="R12" s="84">
        <f>'[3]Sheet1 (2)'!S15</f>
        <v>0</v>
      </c>
      <c r="S12" s="84">
        <f>'[3]Sheet1 (2)'!T15</f>
        <v>0</v>
      </c>
      <c r="T12" s="84">
        <f>'[3]Sheet1 (2)'!U15</f>
        <v>109900000</v>
      </c>
      <c r="U12" s="84">
        <f>'[3]Sheet1 (2)'!V15</f>
        <v>0</v>
      </c>
    </row>
    <row r="13" spans="1:21" ht="46.5" customHeight="1" x14ac:dyDescent="0.25">
      <c r="A13" s="13" t="s">
        <v>129</v>
      </c>
      <c r="B13" s="84">
        <f>'[3]Sheet1 (2)'!C18</f>
        <v>39</v>
      </c>
      <c r="C13" s="84">
        <f>'[3]Sheet1 (2)'!D18</f>
        <v>39</v>
      </c>
      <c r="D13" s="84">
        <f>'[3]Sheet1 (2)'!E18</f>
        <v>0</v>
      </c>
      <c r="E13" s="84">
        <f>'[3]Sheet1 (2)'!F18</f>
        <v>0</v>
      </c>
      <c r="F13" s="84">
        <f>'[3]Sheet1 (2)'!G18</f>
        <v>0</v>
      </c>
      <c r="G13" s="84">
        <f>'[3]Sheet1 (2)'!H18</f>
        <v>0</v>
      </c>
      <c r="H13" s="84">
        <f>'[3]Sheet1 (2)'!I18</f>
        <v>39</v>
      </c>
      <c r="I13" s="84">
        <f>'[3]Sheet1 (2)'!J18</f>
        <v>0</v>
      </c>
      <c r="J13" s="84">
        <f>'[3]Sheet1 (2)'!K18</f>
        <v>39</v>
      </c>
      <c r="K13" s="84">
        <f>'[3]Sheet1 (2)'!L18</f>
        <v>39</v>
      </c>
      <c r="L13" s="84">
        <f>'[3]Sheet1 (2)'!M18</f>
        <v>0</v>
      </c>
      <c r="M13" s="84">
        <f>'[3]Sheet1 (2)'!N18</f>
        <v>39</v>
      </c>
      <c r="N13" s="84">
        <f>'[3]Sheet1 (2)'!O18</f>
        <v>39</v>
      </c>
      <c r="O13" s="84">
        <f>'[3]Sheet1 (2)'!P18</f>
        <v>0</v>
      </c>
      <c r="P13" s="84">
        <f>'[3]Sheet1 (2)'!Q18</f>
        <v>0</v>
      </c>
      <c r="Q13" s="84">
        <f>'[3]Sheet1 (2)'!R18</f>
        <v>0</v>
      </c>
      <c r="R13" s="84">
        <f>'[3]Sheet1 (2)'!S18</f>
        <v>0</v>
      </c>
      <c r="S13" s="84">
        <f>'[3]Sheet1 (2)'!T18</f>
        <v>0</v>
      </c>
      <c r="T13" s="84">
        <f>'[3]Sheet1 (2)'!U18</f>
        <v>37050000</v>
      </c>
      <c r="U13" s="84">
        <f>'[3]Sheet1 (2)'!V18</f>
        <v>0</v>
      </c>
    </row>
    <row r="14" spans="1:21" ht="46.5" customHeight="1" x14ac:dyDescent="0.25">
      <c r="A14" s="13" t="s">
        <v>130</v>
      </c>
      <c r="B14" s="84">
        <f>'[3]Sheet1 (2)'!C21</f>
        <v>20</v>
      </c>
      <c r="C14" s="84">
        <f>'[3]Sheet1 (2)'!D21</f>
        <v>20</v>
      </c>
      <c r="D14" s="84">
        <f>'[3]Sheet1 (2)'!E21</f>
        <v>0</v>
      </c>
      <c r="E14" s="84">
        <f>'[3]Sheet1 (2)'!F21</f>
        <v>0</v>
      </c>
      <c r="F14" s="84">
        <f>'[3]Sheet1 (2)'!G21</f>
        <v>0</v>
      </c>
      <c r="G14" s="84">
        <f>'[3]Sheet1 (2)'!H21</f>
        <v>0</v>
      </c>
      <c r="H14" s="84">
        <f>'[3]Sheet1 (2)'!I21</f>
        <v>20</v>
      </c>
      <c r="I14" s="84">
        <f>'[3]Sheet1 (2)'!J21</f>
        <v>0</v>
      </c>
      <c r="J14" s="84">
        <f>'[3]Sheet1 (2)'!K21</f>
        <v>20</v>
      </c>
      <c r="K14" s="84">
        <f>'[3]Sheet1 (2)'!L21</f>
        <v>20</v>
      </c>
      <c r="L14" s="84">
        <f>'[3]Sheet1 (2)'!M21</f>
        <v>0</v>
      </c>
      <c r="M14" s="84">
        <f>'[3]Sheet1 (2)'!N21</f>
        <v>20</v>
      </c>
      <c r="N14" s="84">
        <f>'[3]Sheet1 (2)'!O21</f>
        <v>20</v>
      </c>
      <c r="O14" s="84">
        <f>'[3]Sheet1 (2)'!P21</f>
        <v>0</v>
      </c>
      <c r="P14" s="84">
        <f>'[3]Sheet1 (2)'!Q21</f>
        <v>0</v>
      </c>
      <c r="Q14" s="84">
        <f>'[3]Sheet1 (2)'!R21</f>
        <v>0</v>
      </c>
      <c r="R14" s="84">
        <f>'[3]Sheet1 (2)'!S21</f>
        <v>0</v>
      </c>
      <c r="S14" s="84">
        <f>'[3]Sheet1 (2)'!T21</f>
        <v>0</v>
      </c>
      <c r="T14" s="84">
        <f>'[3]Sheet1 (2)'!U21</f>
        <v>22250000</v>
      </c>
      <c r="U14" s="84">
        <f>'[3]Sheet1 (2)'!V21</f>
        <v>0</v>
      </c>
    </row>
    <row r="15" spans="1:21" ht="46.5" customHeight="1" x14ac:dyDescent="0.25">
      <c r="A15" s="13" t="s">
        <v>131</v>
      </c>
      <c r="B15" s="84">
        <f>'[3]Sheet1 (2)'!C22</f>
        <v>15</v>
      </c>
      <c r="C15" s="84">
        <f>'[3]Sheet1 (2)'!D22</f>
        <v>15</v>
      </c>
      <c r="D15" s="84">
        <f>'[3]Sheet1 (2)'!E22</f>
        <v>0</v>
      </c>
      <c r="E15" s="84">
        <f>'[3]Sheet1 (2)'!F22</f>
        <v>0</v>
      </c>
      <c r="F15" s="84">
        <f>'[3]Sheet1 (2)'!G22</f>
        <v>0</v>
      </c>
      <c r="G15" s="84">
        <f>'[3]Sheet1 (2)'!H22</f>
        <v>0</v>
      </c>
      <c r="H15" s="84">
        <f>'[3]Sheet1 (2)'!I22</f>
        <v>15</v>
      </c>
      <c r="I15" s="84">
        <f>'[3]Sheet1 (2)'!J22</f>
        <v>1</v>
      </c>
      <c r="J15" s="84">
        <f>'[3]Sheet1 (2)'!K22</f>
        <v>14</v>
      </c>
      <c r="K15" s="84">
        <f>'[3]Sheet1 (2)'!L22</f>
        <v>14</v>
      </c>
      <c r="L15" s="84">
        <f>'[3]Sheet1 (2)'!M22</f>
        <v>0</v>
      </c>
      <c r="M15" s="84">
        <f>'[3]Sheet1 (2)'!N22</f>
        <v>15</v>
      </c>
      <c r="N15" s="84">
        <f>'[3]Sheet1 (2)'!O22</f>
        <v>15</v>
      </c>
      <c r="O15" s="84">
        <f>'[3]Sheet1 (2)'!P22</f>
        <v>0</v>
      </c>
      <c r="P15" s="84">
        <f>'[3]Sheet1 (2)'!Q22</f>
        <v>0</v>
      </c>
      <c r="Q15" s="84">
        <f>'[3]Sheet1 (2)'!R22</f>
        <v>0</v>
      </c>
      <c r="R15" s="84">
        <f>'[3]Sheet1 (2)'!S22</f>
        <v>0</v>
      </c>
      <c r="S15" s="84">
        <f>'[3]Sheet1 (2)'!T22</f>
        <v>0</v>
      </c>
      <c r="T15" s="84">
        <f>'[3]Sheet1 (2)'!U22</f>
        <v>109636000</v>
      </c>
      <c r="U15" s="84">
        <f>'[3]Sheet1 (2)'!V22</f>
        <v>0</v>
      </c>
    </row>
    <row r="16" spans="1:21" ht="46.5" customHeight="1" x14ac:dyDescent="0.25">
      <c r="A16" s="85" t="s">
        <v>147</v>
      </c>
      <c r="B16" s="85">
        <f t="shared" ref="B16:U16" si="0">SUM(B12:B15)</f>
        <v>110</v>
      </c>
      <c r="C16" s="85">
        <f t="shared" si="0"/>
        <v>110</v>
      </c>
      <c r="D16" s="85">
        <f t="shared" si="0"/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  <c r="H16" s="85">
        <f t="shared" si="0"/>
        <v>110</v>
      </c>
      <c r="I16" s="85">
        <f t="shared" si="0"/>
        <v>2</v>
      </c>
      <c r="J16" s="85">
        <f t="shared" si="0"/>
        <v>108</v>
      </c>
      <c r="K16" s="85">
        <f t="shared" si="0"/>
        <v>108</v>
      </c>
      <c r="L16" s="85">
        <f t="shared" si="0"/>
        <v>0</v>
      </c>
      <c r="M16" s="85">
        <f t="shared" si="0"/>
        <v>110</v>
      </c>
      <c r="N16" s="85">
        <f t="shared" si="0"/>
        <v>110</v>
      </c>
      <c r="O16" s="85">
        <f t="shared" si="0"/>
        <v>0</v>
      </c>
      <c r="P16" s="85">
        <f t="shared" si="0"/>
        <v>0</v>
      </c>
      <c r="Q16" s="85">
        <f t="shared" si="0"/>
        <v>0</v>
      </c>
      <c r="R16" s="85">
        <f t="shared" si="0"/>
        <v>0</v>
      </c>
      <c r="S16" s="85">
        <f t="shared" si="0"/>
        <v>0</v>
      </c>
      <c r="T16" s="86">
        <f t="shared" si="0"/>
        <v>278836000</v>
      </c>
      <c r="U16" s="85">
        <f t="shared" si="0"/>
        <v>0</v>
      </c>
    </row>
    <row r="17" spans="16:17" ht="15" customHeight="1" x14ac:dyDescent="0.25">
      <c r="P17" s="83"/>
      <c r="Q17" s="83"/>
    </row>
    <row r="18" spans="16:17" ht="15" customHeight="1" x14ac:dyDescent="0.25">
      <c r="P18" s="83"/>
      <c r="Q18" s="83"/>
    </row>
    <row r="19" spans="16:17" ht="15" customHeight="1" x14ac:dyDescent="0.25">
      <c r="P19" s="83"/>
      <c r="Q19" s="83"/>
    </row>
    <row r="20" spans="16:17" ht="15" customHeight="1" x14ac:dyDescent="0.25">
      <c r="P20" s="83"/>
      <c r="Q20" s="83"/>
    </row>
    <row r="21" spans="16:17" x14ac:dyDescent="0.25">
      <c r="P21" s="83"/>
      <c r="Q21" s="83"/>
    </row>
    <row r="22" spans="16:17" x14ac:dyDescent="0.25">
      <c r="P22" s="83"/>
      <c r="Q22" s="83"/>
    </row>
    <row r="23" spans="16:17" x14ac:dyDescent="0.25">
      <c r="P23" s="83"/>
      <c r="Q23" s="83"/>
    </row>
    <row r="24" spans="16:17" x14ac:dyDescent="0.25">
      <c r="P24" s="83"/>
      <c r="Q24" s="83"/>
    </row>
    <row r="25" spans="16:17" x14ac:dyDescent="0.25">
      <c r="P25" s="83"/>
      <c r="Q25" s="83"/>
    </row>
    <row r="26" spans="16:17" x14ac:dyDescent="0.25">
      <c r="P26" s="83"/>
      <c r="Q26" s="83"/>
    </row>
    <row r="27" spans="16:17" x14ac:dyDescent="0.25">
      <c r="P27" s="83"/>
      <c r="Q27" s="83"/>
    </row>
    <row r="28" spans="16:17" x14ac:dyDescent="0.25">
      <c r="P28" s="83"/>
      <c r="Q28" s="83"/>
    </row>
    <row r="29" spans="16:17" x14ac:dyDescent="0.25">
      <c r="P29" s="83"/>
      <c r="Q29" s="83"/>
    </row>
    <row r="30" spans="16:17" x14ac:dyDescent="0.25">
      <c r="P30" s="83"/>
      <c r="Q30" s="83"/>
    </row>
  </sheetData>
  <sheetProtection algorithmName="SHA-512" hashValue="tPQ1EEbb3J5OWanaczHrvemjgj4cuY0Lf0Nlhpep143kZyaw1dnxz3gc5vRU+jk3TT5CUcVRFAX4rhKcp+IxzA==" saltValue="TeDtfVo3DFfIObQ9zYn3Xg==" spinCount="100000" sheet="1" objects="1" scenarios="1"/>
  <mergeCells count="35">
    <mergeCell ref="H4:L4"/>
    <mergeCell ref="M4:U4"/>
    <mergeCell ref="B5:B10"/>
    <mergeCell ref="Q5:Q10"/>
    <mergeCell ref="R5:R10"/>
    <mergeCell ref="E7:E10"/>
    <mergeCell ref="F7:G7"/>
    <mergeCell ref="J7:J10"/>
    <mergeCell ref="K7:L7"/>
    <mergeCell ref="M6:M10"/>
    <mergeCell ref="N6:P6"/>
    <mergeCell ref="I5:L5"/>
    <mergeCell ref="C5:G5"/>
    <mergeCell ref="H5:H10"/>
    <mergeCell ref="C6:C10"/>
    <mergeCell ref="T1:U1"/>
    <mergeCell ref="D6:D10"/>
    <mergeCell ref="E6:G6"/>
    <mergeCell ref="B3:U3"/>
    <mergeCell ref="M5:P5"/>
    <mergeCell ref="A2:U2"/>
    <mergeCell ref="N7:N10"/>
    <mergeCell ref="O7:O10"/>
    <mergeCell ref="P7:P10"/>
    <mergeCell ref="F8:F10"/>
    <mergeCell ref="G8:G10"/>
    <mergeCell ref="K8:K10"/>
    <mergeCell ref="L8:L10"/>
    <mergeCell ref="A4:A10"/>
    <mergeCell ref="B4:G4"/>
    <mergeCell ref="S5:S10"/>
    <mergeCell ref="I6:I10"/>
    <mergeCell ref="J6:L6"/>
    <mergeCell ref="T5:T10"/>
    <mergeCell ref="U5:U10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31F0-C2F7-4650-AAC9-6E5314EC887C}">
  <dimension ref="A1:U13"/>
  <sheetViews>
    <sheetView zoomScale="90" zoomScaleNormal="90" workbookViewId="0">
      <selection activeCell="A13" sqref="A13:U13"/>
    </sheetView>
  </sheetViews>
  <sheetFormatPr defaultRowHeight="15" x14ac:dyDescent="0.25"/>
  <cols>
    <col min="1" max="1" width="12.42578125" customWidth="1"/>
    <col min="2" max="2" width="8.5703125" customWidth="1"/>
    <col min="5" max="5" width="8" customWidth="1"/>
    <col min="6" max="6" width="7.85546875" customWidth="1"/>
    <col min="8" max="8" width="6" customWidth="1"/>
    <col min="9" max="9" width="6.42578125" customWidth="1"/>
    <col min="10" max="10" width="6.5703125" customWidth="1"/>
    <col min="11" max="11" width="7.7109375" customWidth="1"/>
    <col min="12" max="12" width="7.28515625" customWidth="1"/>
    <col min="13" max="13" width="5.7109375" customWidth="1"/>
    <col min="14" max="14" width="7.7109375" customWidth="1"/>
    <col min="15" max="15" width="6.5703125" customWidth="1"/>
    <col min="16" max="16" width="8" customWidth="1"/>
    <col min="17" max="17" width="6.28515625" customWidth="1"/>
    <col min="18" max="18" width="6.85546875" customWidth="1"/>
    <col min="19" max="19" width="6.140625" customWidth="1"/>
    <col min="20" max="20" width="16.5703125" customWidth="1"/>
    <col min="21" max="21" width="15.85546875" customWidth="1"/>
  </cols>
  <sheetData>
    <row r="1" spans="1:21" x14ac:dyDescent="0.25">
      <c r="T1" s="122" t="s">
        <v>22</v>
      </c>
      <c r="U1" s="122"/>
    </row>
    <row r="2" spans="1:21" ht="30.75" customHeight="1" x14ac:dyDescent="0.25">
      <c r="A2" s="123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4" spans="1:21" ht="33" customHeight="1" x14ac:dyDescent="0.25">
      <c r="A4" s="129" t="s">
        <v>0</v>
      </c>
      <c r="B4" s="130" t="s">
        <v>1</v>
      </c>
      <c r="C4" s="130"/>
      <c r="D4" s="130"/>
      <c r="E4" s="130"/>
      <c r="F4" s="130"/>
      <c r="G4" s="130"/>
      <c r="H4" s="130" t="s">
        <v>2</v>
      </c>
      <c r="I4" s="130"/>
      <c r="J4" s="130"/>
      <c r="K4" s="130"/>
      <c r="L4" s="130"/>
      <c r="M4" s="130" t="s">
        <v>26</v>
      </c>
      <c r="N4" s="130"/>
      <c r="O4" s="130"/>
      <c r="P4" s="130"/>
      <c r="Q4" s="130"/>
      <c r="R4" s="130"/>
      <c r="S4" s="130"/>
      <c r="T4" s="130"/>
      <c r="U4" s="130"/>
    </row>
    <row r="5" spans="1:21" ht="33" customHeight="1" x14ac:dyDescent="0.25">
      <c r="A5" s="129"/>
      <c r="B5" s="130" t="s">
        <v>3</v>
      </c>
      <c r="C5" s="130" t="s">
        <v>4</v>
      </c>
      <c r="D5" s="130"/>
      <c r="E5" s="130"/>
      <c r="F5" s="130"/>
      <c r="G5" s="130"/>
      <c r="H5" s="130" t="s">
        <v>3</v>
      </c>
      <c r="I5" s="130" t="s">
        <v>4</v>
      </c>
      <c r="J5" s="130"/>
      <c r="K5" s="130"/>
      <c r="L5" s="130"/>
      <c r="M5" s="130" t="s">
        <v>14</v>
      </c>
      <c r="N5" s="130"/>
      <c r="O5" s="130"/>
      <c r="P5" s="130"/>
      <c r="Q5" s="130" t="s">
        <v>18</v>
      </c>
      <c r="R5" s="130" t="s">
        <v>19</v>
      </c>
      <c r="S5" s="130" t="s">
        <v>30</v>
      </c>
      <c r="T5" s="130" t="s">
        <v>5</v>
      </c>
      <c r="U5" s="130" t="s">
        <v>15</v>
      </c>
    </row>
    <row r="6" spans="1:21" ht="33" customHeight="1" x14ac:dyDescent="0.25">
      <c r="A6" s="129"/>
      <c r="B6" s="130"/>
      <c r="C6" s="130" t="s">
        <v>6</v>
      </c>
      <c r="D6" s="130" t="s">
        <v>7</v>
      </c>
      <c r="E6" s="130" t="s">
        <v>8</v>
      </c>
      <c r="F6" s="130"/>
      <c r="G6" s="130"/>
      <c r="H6" s="130"/>
      <c r="I6" s="130" t="s">
        <v>9</v>
      </c>
      <c r="J6" s="130" t="s">
        <v>10</v>
      </c>
      <c r="K6" s="130"/>
      <c r="L6" s="130"/>
      <c r="M6" s="130" t="s">
        <v>3</v>
      </c>
      <c r="N6" s="130" t="s">
        <v>4</v>
      </c>
      <c r="O6" s="130"/>
      <c r="P6" s="130"/>
      <c r="Q6" s="130"/>
      <c r="R6" s="130"/>
      <c r="S6" s="130"/>
      <c r="T6" s="130"/>
      <c r="U6" s="130"/>
    </row>
    <row r="7" spans="1:21" ht="33" customHeight="1" x14ac:dyDescent="0.25">
      <c r="A7" s="129"/>
      <c r="B7" s="130"/>
      <c r="C7" s="130"/>
      <c r="D7" s="130"/>
      <c r="E7" s="130" t="s">
        <v>3</v>
      </c>
      <c r="F7" s="130" t="s">
        <v>4</v>
      </c>
      <c r="G7" s="130"/>
      <c r="H7" s="130"/>
      <c r="I7" s="130"/>
      <c r="J7" s="130" t="s">
        <v>3</v>
      </c>
      <c r="K7" s="131" t="s">
        <v>4</v>
      </c>
      <c r="L7" s="131"/>
      <c r="M7" s="130"/>
      <c r="N7" s="131" t="s">
        <v>27</v>
      </c>
      <c r="O7" s="131" t="s">
        <v>16</v>
      </c>
      <c r="P7" s="131" t="s">
        <v>17</v>
      </c>
      <c r="Q7" s="130"/>
      <c r="R7" s="130"/>
      <c r="S7" s="130"/>
      <c r="T7" s="130"/>
      <c r="U7" s="130"/>
    </row>
    <row r="8" spans="1:21" ht="65.25" customHeight="1" x14ac:dyDescent="0.25">
      <c r="A8" s="129"/>
      <c r="B8" s="130"/>
      <c r="C8" s="130"/>
      <c r="D8" s="130"/>
      <c r="E8" s="130"/>
      <c r="F8" s="131" t="s">
        <v>11</v>
      </c>
      <c r="G8" s="131" t="s">
        <v>20</v>
      </c>
      <c r="H8" s="130"/>
      <c r="I8" s="130"/>
      <c r="J8" s="130"/>
      <c r="K8" s="132" t="s">
        <v>12</v>
      </c>
      <c r="L8" s="132" t="s">
        <v>23</v>
      </c>
      <c r="M8" s="130"/>
      <c r="N8" s="131"/>
      <c r="O8" s="131"/>
      <c r="P8" s="131"/>
      <c r="Q8" s="130"/>
      <c r="R8" s="130"/>
      <c r="S8" s="130"/>
      <c r="T8" s="130"/>
      <c r="U8" s="130"/>
    </row>
    <row r="9" spans="1:21" ht="62.25" customHeight="1" x14ac:dyDescent="0.25">
      <c r="A9" s="129"/>
      <c r="B9" s="130"/>
      <c r="C9" s="130"/>
      <c r="D9" s="130"/>
      <c r="E9" s="130"/>
      <c r="F9" s="131"/>
      <c r="G9" s="131"/>
      <c r="H9" s="130"/>
      <c r="I9" s="130"/>
      <c r="J9" s="130"/>
      <c r="K9" s="133"/>
      <c r="L9" s="133"/>
      <c r="M9" s="130"/>
      <c r="N9" s="131"/>
      <c r="O9" s="131"/>
      <c r="P9" s="131"/>
      <c r="Q9" s="130"/>
      <c r="R9" s="130"/>
      <c r="S9" s="130"/>
      <c r="T9" s="130"/>
      <c r="U9" s="130"/>
    </row>
    <row r="10" spans="1:21" ht="15.7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</row>
    <row r="11" spans="1:21" s="12" customFormat="1" ht="33" customHeight="1" x14ac:dyDescent="0.25">
      <c r="A11" s="9">
        <v>2021</v>
      </c>
      <c r="B11" s="10">
        <v>50</v>
      </c>
      <c r="C11" s="10">
        <v>50</v>
      </c>
      <c r="D11" s="10">
        <v>0</v>
      </c>
      <c r="E11" s="10">
        <v>0</v>
      </c>
      <c r="F11" s="10">
        <v>0</v>
      </c>
      <c r="G11" s="10">
        <v>0</v>
      </c>
      <c r="H11" s="10">
        <v>50</v>
      </c>
      <c r="I11" s="10">
        <v>0</v>
      </c>
      <c r="J11" s="10">
        <v>50</v>
      </c>
      <c r="K11" s="10">
        <v>50</v>
      </c>
      <c r="L11" s="10">
        <v>0</v>
      </c>
      <c r="M11" s="10">
        <v>50</v>
      </c>
      <c r="N11" s="10">
        <v>46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v>89050000</v>
      </c>
      <c r="U11" s="11">
        <v>15967000</v>
      </c>
    </row>
    <row r="12" spans="1:21" s="12" customFormat="1" ht="39.75" customHeight="1" x14ac:dyDescent="0.25">
      <c r="A12" s="10" t="s">
        <v>31</v>
      </c>
      <c r="B12" s="10">
        <v>2</v>
      </c>
      <c r="C12" s="10">
        <v>2</v>
      </c>
      <c r="D12" s="10">
        <v>0</v>
      </c>
      <c r="E12" s="10">
        <v>0</v>
      </c>
      <c r="F12" s="10">
        <v>0</v>
      </c>
      <c r="G12" s="10">
        <v>0</v>
      </c>
      <c r="H12" s="10">
        <v>2</v>
      </c>
      <c r="I12" s="10">
        <v>0</v>
      </c>
      <c r="J12" s="10">
        <v>2</v>
      </c>
      <c r="K12" s="10">
        <v>2</v>
      </c>
      <c r="L12" s="10">
        <v>0</v>
      </c>
      <c r="M12" s="10">
        <v>2</v>
      </c>
      <c r="N12" s="10">
        <v>2</v>
      </c>
      <c r="O12" s="9">
        <v>0</v>
      </c>
      <c r="P12" s="10">
        <v>0</v>
      </c>
      <c r="Q12" s="10">
        <v>0</v>
      </c>
      <c r="R12" s="10">
        <v>0</v>
      </c>
      <c r="S12" s="10">
        <v>0</v>
      </c>
      <c r="T12" s="11">
        <v>500000</v>
      </c>
      <c r="U12" s="9">
        <v>0</v>
      </c>
    </row>
    <row r="13" spans="1:21" s="12" customFormat="1" ht="33" customHeight="1" x14ac:dyDescent="0.25">
      <c r="A13" s="6" t="s">
        <v>13</v>
      </c>
      <c r="B13" s="13">
        <f>B12+B11</f>
        <v>52</v>
      </c>
      <c r="C13" s="13">
        <f t="shared" ref="C13:U13" si="0">C12+C11</f>
        <v>52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52</v>
      </c>
      <c r="I13" s="13">
        <f t="shared" si="0"/>
        <v>0</v>
      </c>
      <c r="J13" s="13">
        <f t="shared" si="0"/>
        <v>52</v>
      </c>
      <c r="K13" s="13">
        <f t="shared" si="0"/>
        <v>52</v>
      </c>
      <c r="L13" s="13">
        <f t="shared" si="0"/>
        <v>0</v>
      </c>
      <c r="M13" s="13">
        <f t="shared" si="0"/>
        <v>52</v>
      </c>
      <c r="N13" s="13">
        <f t="shared" si="0"/>
        <v>48</v>
      </c>
      <c r="O13" s="13">
        <f>SUM(O11:O12)</f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  <c r="T13" s="14">
        <f>SUM(T11:T12)</f>
        <v>89550000</v>
      </c>
      <c r="U13" s="14">
        <f t="shared" si="0"/>
        <v>15967000</v>
      </c>
    </row>
  </sheetData>
  <mergeCells count="34">
    <mergeCell ref="C6:C9"/>
    <mergeCell ref="D6:D9"/>
    <mergeCell ref="E6:G6"/>
    <mergeCell ref="I6:I9"/>
    <mergeCell ref="J6:L6"/>
    <mergeCell ref="E7:E9"/>
    <mergeCell ref="F7:G7"/>
    <mergeCell ref="J7:J9"/>
    <mergeCell ref="K7:L7"/>
    <mergeCell ref="F8:F9"/>
    <mergeCell ref="G8:G9"/>
    <mergeCell ref="K8:K9"/>
    <mergeCell ref="L8:L9"/>
    <mergeCell ref="Q5:Q9"/>
    <mergeCell ref="R5:R9"/>
    <mergeCell ref="S5:S9"/>
    <mergeCell ref="T5:T9"/>
    <mergeCell ref="M6:M9"/>
    <mergeCell ref="T1:U1"/>
    <mergeCell ref="A2:U2"/>
    <mergeCell ref="A4:A9"/>
    <mergeCell ref="B4:G4"/>
    <mergeCell ref="H4:L4"/>
    <mergeCell ref="M4:U4"/>
    <mergeCell ref="B5:B9"/>
    <mergeCell ref="C5:G5"/>
    <mergeCell ref="H5:H9"/>
    <mergeCell ref="I5:L5"/>
    <mergeCell ref="U5:U9"/>
    <mergeCell ref="N6:P6"/>
    <mergeCell ref="N7:N9"/>
    <mergeCell ref="O7:O9"/>
    <mergeCell ref="P7:P9"/>
    <mergeCell ref="M5:P5"/>
  </mergeCells>
  <printOptions horizontalCentered="1"/>
  <pageMargins left="0.5" right="0.25" top="0.5" bottom="0.5" header="0.3" footer="0.3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AAAAC-36ED-4A32-A34C-B13C206043D8}">
  <dimension ref="A1:U13"/>
  <sheetViews>
    <sheetView topLeftCell="A7" workbookViewId="0">
      <selection activeCell="F23" sqref="F23"/>
    </sheetView>
  </sheetViews>
  <sheetFormatPr defaultRowHeight="15" x14ac:dyDescent="0.25"/>
  <cols>
    <col min="1" max="1" width="10.7109375" customWidth="1"/>
    <col min="2" max="2" width="8.5703125" customWidth="1"/>
    <col min="5" max="5" width="8" customWidth="1"/>
    <col min="6" max="6" width="7.85546875" customWidth="1"/>
    <col min="7" max="7" width="8.42578125" customWidth="1"/>
    <col min="8" max="8" width="7.85546875" style="15" customWidth="1"/>
    <col min="9" max="9" width="8" style="15" customWidth="1"/>
    <col min="10" max="11" width="7.85546875" style="15" customWidth="1"/>
    <col min="12" max="12" width="8.28515625" style="15" customWidth="1"/>
    <col min="13" max="13" width="6.42578125" customWidth="1"/>
    <col min="14" max="14" width="7.85546875" customWidth="1"/>
    <col min="15" max="15" width="8.140625" customWidth="1"/>
    <col min="16" max="16" width="8.42578125" customWidth="1"/>
    <col min="17" max="17" width="7.42578125" customWidth="1"/>
    <col min="18" max="18" width="7" customWidth="1"/>
    <col min="19" max="19" width="8.42578125" customWidth="1"/>
    <col min="20" max="20" width="9.5703125" customWidth="1"/>
    <col min="21" max="21" width="10.140625" customWidth="1"/>
  </cols>
  <sheetData>
    <row r="1" spans="1:21" x14ac:dyDescent="0.25">
      <c r="T1" s="122" t="s">
        <v>22</v>
      </c>
      <c r="U1" s="122"/>
    </row>
    <row r="2" spans="1:21" ht="56.25" customHeight="1" x14ac:dyDescent="0.25">
      <c r="A2" s="123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50.25" hidden="1" customHeight="1" x14ac:dyDescent="0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33" customHeight="1" x14ac:dyDescent="0.25">
      <c r="A4" s="129" t="s">
        <v>0</v>
      </c>
      <c r="B4" s="130" t="s">
        <v>1</v>
      </c>
      <c r="C4" s="130"/>
      <c r="D4" s="130"/>
      <c r="E4" s="130"/>
      <c r="F4" s="130"/>
      <c r="G4" s="130"/>
      <c r="H4" s="130" t="s">
        <v>2</v>
      </c>
      <c r="I4" s="130"/>
      <c r="J4" s="130"/>
      <c r="K4" s="130"/>
      <c r="L4" s="130"/>
      <c r="M4" s="130" t="s">
        <v>26</v>
      </c>
      <c r="N4" s="130"/>
      <c r="O4" s="130"/>
      <c r="P4" s="130"/>
      <c r="Q4" s="130"/>
      <c r="R4" s="130"/>
      <c r="S4" s="130"/>
      <c r="T4" s="130"/>
      <c r="U4" s="130"/>
    </row>
    <row r="5" spans="1:21" ht="33" customHeight="1" x14ac:dyDescent="0.25">
      <c r="A5" s="129"/>
      <c r="B5" s="130" t="s">
        <v>3</v>
      </c>
      <c r="C5" s="130" t="s">
        <v>4</v>
      </c>
      <c r="D5" s="130"/>
      <c r="E5" s="130"/>
      <c r="F5" s="130"/>
      <c r="G5" s="130"/>
      <c r="H5" s="130" t="s">
        <v>3</v>
      </c>
      <c r="I5" s="130" t="s">
        <v>4</v>
      </c>
      <c r="J5" s="130"/>
      <c r="K5" s="130"/>
      <c r="L5" s="130"/>
      <c r="M5" s="130" t="s">
        <v>14</v>
      </c>
      <c r="N5" s="130"/>
      <c r="O5" s="130"/>
      <c r="P5" s="130"/>
      <c r="Q5" s="130" t="s">
        <v>18</v>
      </c>
      <c r="R5" s="130" t="s">
        <v>19</v>
      </c>
      <c r="S5" s="130" t="s">
        <v>24</v>
      </c>
      <c r="T5" s="130" t="s">
        <v>5</v>
      </c>
      <c r="U5" s="130" t="s">
        <v>15</v>
      </c>
    </row>
    <row r="6" spans="1:21" ht="33" customHeight="1" x14ac:dyDescent="0.25">
      <c r="A6" s="129"/>
      <c r="B6" s="130"/>
      <c r="C6" s="130" t="s">
        <v>6</v>
      </c>
      <c r="D6" s="130" t="s">
        <v>7</v>
      </c>
      <c r="E6" s="130" t="s">
        <v>8</v>
      </c>
      <c r="F6" s="130"/>
      <c r="G6" s="130"/>
      <c r="H6" s="130"/>
      <c r="I6" s="130" t="s">
        <v>9</v>
      </c>
      <c r="J6" s="130" t="s">
        <v>10</v>
      </c>
      <c r="K6" s="130"/>
      <c r="L6" s="130"/>
      <c r="M6" s="130" t="s">
        <v>3</v>
      </c>
      <c r="N6" s="130" t="s">
        <v>4</v>
      </c>
      <c r="O6" s="130"/>
      <c r="P6" s="130"/>
      <c r="Q6" s="130"/>
      <c r="R6" s="130"/>
      <c r="S6" s="130"/>
      <c r="T6" s="130"/>
      <c r="U6" s="130"/>
    </row>
    <row r="7" spans="1:21" ht="33" customHeight="1" x14ac:dyDescent="0.25">
      <c r="A7" s="129"/>
      <c r="B7" s="130"/>
      <c r="C7" s="130"/>
      <c r="D7" s="130"/>
      <c r="E7" s="130" t="s">
        <v>3</v>
      </c>
      <c r="F7" s="130" t="s">
        <v>4</v>
      </c>
      <c r="G7" s="130"/>
      <c r="H7" s="130"/>
      <c r="I7" s="130"/>
      <c r="J7" s="130" t="s">
        <v>3</v>
      </c>
      <c r="K7" s="131" t="s">
        <v>4</v>
      </c>
      <c r="L7" s="131"/>
      <c r="M7" s="130"/>
      <c r="N7" s="131" t="s">
        <v>27</v>
      </c>
      <c r="O7" s="131" t="s">
        <v>16</v>
      </c>
      <c r="P7" s="131" t="s">
        <v>17</v>
      </c>
      <c r="Q7" s="130"/>
      <c r="R7" s="130"/>
      <c r="S7" s="130"/>
      <c r="T7" s="130"/>
      <c r="U7" s="130"/>
    </row>
    <row r="8" spans="1:21" ht="45.75" customHeight="1" x14ac:dyDescent="0.25">
      <c r="A8" s="129"/>
      <c r="B8" s="130"/>
      <c r="C8" s="130"/>
      <c r="D8" s="130"/>
      <c r="E8" s="130"/>
      <c r="F8" s="131" t="s">
        <v>11</v>
      </c>
      <c r="G8" s="131" t="s">
        <v>20</v>
      </c>
      <c r="H8" s="130"/>
      <c r="I8" s="130"/>
      <c r="J8" s="130"/>
      <c r="K8" s="132" t="s">
        <v>12</v>
      </c>
      <c r="L8" s="132" t="s">
        <v>23</v>
      </c>
      <c r="M8" s="130"/>
      <c r="N8" s="131"/>
      <c r="O8" s="131"/>
      <c r="P8" s="131"/>
      <c r="Q8" s="130"/>
      <c r="R8" s="130"/>
      <c r="S8" s="130"/>
      <c r="T8" s="130"/>
      <c r="U8" s="130"/>
    </row>
    <row r="9" spans="1:21" ht="61.5" customHeight="1" x14ac:dyDescent="0.25">
      <c r="A9" s="129"/>
      <c r="B9" s="130"/>
      <c r="C9" s="130"/>
      <c r="D9" s="130"/>
      <c r="E9" s="130"/>
      <c r="F9" s="131"/>
      <c r="G9" s="131"/>
      <c r="H9" s="130"/>
      <c r="I9" s="130"/>
      <c r="J9" s="130"/>
      <c r="K9" s="133"/>
      <c r="L9" s="133"/>
      <c r="M9" s="130"/>
      <c r="N9" s="131"/>
      <c r="O9" s="131"/>
      <c r="P9" s="131"/>
      <c r="Q9" s="130"/>
      <c r="R9" s="130"/>
      <c r="S9" s="130"/>
      <c r="T9" s="130"/>
      <c r="U9" s="130"/>
    </row>
    <row r="10" spans="1:21" ht="15.7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</row>
    <row r="11" spans="1:21" ht="33" customHeight="1" x14ac:dyDescent="0.25">
      <c r="A11" s="2">
        <v>2021</v>
      </c>
      <c r="B11" s="3">
        <v>356</v>
      </c>
      <c r="C11" s="3">
        <v>350</v>
      </c>
      <c r="D11" s="3">
        <v>0</v>
      </c>
      <c r="E11" s="3">
        <v>6</v>
      </c>
      <c r="F11" s="3">
        <v>0</v>
      </c>
      <c r="G11" s="3">
        <v>6</v>
      </c>
      <c r="H11" s="3">
        <v>350</v>
      </c>
      <c r="I11" s="3">
        <v>1</v>
      </c>
      <c r="J11" s="3">
        <v>349</v>
      </c>
      <c r="K11" s="3">
        <v>326</v>
      </c>
      <c r="L11" s="3">
        <v>23</v>
      </c>
      <c r="M11" s="3">
        <v>350</v>
      </c>
      <c r="N11" s="3">
        <v>350</v>
      </c>
      <c r="O11" s="16">
        <v>0</v>
      </c>
      <c r="P11" s="3">
        <v>0</v>
      </c>
      <c r="Q11" s="3">
        <v>0</v>
      </c>
      <c r="R11" s="3">
        <v>0</v>
      </c>
      <c r="S11" s="3">
        <v>0</v>
      </c>
      <c r="T11" s="17">
        <v>324584000</v>
      </c>
      <c r="U11" s="17">
        <v>161400000</v>
      </c>
    </row>
    <row r="12" spans="1:21" ht="36.75" customHeight="1" x14ac:dyDescent="0.25">
      <c r="A12" s="5" t="s">
        <v>21</v>
      </c>
      <c r="B12" s="3">
        <v>78</v>
      </c>
      <c r="C12" s="3">
        <v>57</v>
      </c>
      <c r="D12" s="3">
        <v>17</v>
      </c>
      <c r="E12" s="3">
        <v>0</v>
      </c>
      <c r="F12" s="3">
        <v>0</v>
      </c>
      <c r="G12" s="3">
        <v>0</v>
      </c>
      <c r="H12" s="3">
        <v>57</v>
      </c>
      <c r="I12" s="3">
        <v>0</v>
      </c>
      <c r="J12" s="3">
        <v>57</v>
      </c>
      <c r="K12" s="3">
        <v>57</v>
      </c>
      <c r="L12" s="3">
        <v>0</v>
      </c>
      <c r="M12" s="3">
        <v>57</v>
      </c>
      <c r="N12" s="3">
        <v>40</v>
      </c>
      <c r="O12" s="16">
        <v>0</v>
      </c>
      <c r="P12" s="3">
        <v>17</v>
      </c>
      <c r="Q12" s="3">
        <v>0</v>
      </c>
      <c r="R12" s="3">
        <v>0</v>
      </c>
      <c r="S12" s="3">
        <v>0</v>
      </c>
      <c r="T12" s="17">
        <v>141169000</v>
      </c>
      <c r="U12" s="4">
        <v>0</v>
      </c>
    </row>
    <row r="13" spans="1:21" ht="33" customHeight="1" x14ac:dyDescent="0.25">
      <c r="A13" s="6" t="s">
        <v>13</v>
      </c>
      <c r="B13" s="5">
        <f t="shared" ref="B13:U13" si="0">SUM(B11:B12)</f>
        <v>434</v>
      </c>
      <c r="C13" s="5">
        <f t="shared" si="0"/>
        <v>407</v>
      </c>
      <c r="D13" s="5">
        <f t="shared" si="0"/>
        <v>17</v>
      </c>
      <c r="E13" s="5">
        <f t="shared" si="0"/>
        <v>6</v>
      </c>
      <c r="F13" s="5">
        <f t="shared" si="0"/>
        <v>0</v>
      </c>
      <c r="G13" s="5">
        <f t="shared" si="0"/>
        <v>6</v>
      </c>
      <c r="H13" s="5">
        <f t="shared" si="0"/>
        <v>407</v>
      </c>
      <c r="I13" s="5">
        <f t="shared" si="0"/>
        <v>1</v>
      </c>
      <c r="J13" s="5">
        <f t="shared" si="0"/>
        <v>406</v>
      </c>
      <c r="K13" s="5">
        <f t="shared" si="0"/>
        <v>383</v>
      </c>
      <c r="L13" s="5">
        <f t="shared" si="0"/>
        <v>23</v>
      </c>
      <c r="M13" s="5">
        <f t="shared" si="0"/>
        <v>407</v>
      </c>
      <c r="N13" s="5">
        <f t="shared" si="0"/>
        <v>390</v>
      </c>
      <c r="O13" s="5">
        <f t="shared" si="0"/>
        <v>0</v>
      </c>
      <c r="P13" s="5">
        <f t="shared" si="0"/>
        <v>17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18">
        <f t="shared" si="0"/>
        <v>465753000</v>
      </c>
      <c r="U13" s="18">
        <f t="shared" si="0"/>
        <v>161400000</v>
      </c>
    </row>
  </sheetData>
  <mergeCells count="35">
    <mergeCell ref="Q5:Q9"/>
    <mergeCell ref="R5:R9"/>
    <mergeCell ref="S5:S9"/>
    <mergeCell ref="T5:T9"/>
    <mergeCell ref="P7:P9"/>
    <mergeCell ref="M6:M9"/>
    <mergeCell ref="N6:P6"/>
    <mergeCell ref="E7:E9"/>
    <mergeCell ref="F7:G7"/>
    <mergeCell ref="I5:L5"/>
    <mergeCell ref="M5:P5"/>
    <mergeCell ref="F8:F9"/>
    <mergeCell ref="G8:G9"/>
    <mergeCell ref="K8:K9"/>
    <mergeCell ref="L8:L9"/>
    <mergeCell ref="J7:J9"/>
    <mergeCell ref="K7:L7"/>
    <mergeCell ref="N7:N9"/>
    <mergeCell ref="O7:O9"/>
    <mergeCell ref="T1:U1"/>
    <mergeCell ref="A2:U2"/>
    <mergeCell ref="B3:U3"/>
    <mergeCell ref="A4:A9"/>
    <mergeCell ref="B4:G4"/>
    <mergeCell ref="H4:L4"/>
    <mergeCell ref="M4:U4"/>
    <mergeCell ref="B5:B9"/>
    <mergeCell ref="C5:G5"/>
    <mergeCell ref="H5:H9"/>
    <mergeCell ref="U5:U9"/>
    <mergeCell ref="C6:C9"/>
    <mergeCell ref="D6:D9"/>
    <mergeCell ref="E6:G6"/>
    <mergeCell ref="I6:I9"/>
    <mergeCell ref="J6:L6"/>
  </mergeCells>
  <pageMargins left="0.2" right="0.2" top="0.25" bottom="0.25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03A7-A9F0-4DFC-9171-488203DDC074}">
  <dimension ref="A1:U38"/>
  <sheetViews>
    <sheetView zoomScale="85" zoomScaleNormal="85" workbookViewId="0">
      <selection activeCell="A13" sqref="A13:U13"/>
    </sheetView>
  </sheetViews>
  <sheetFormatPr defaultRowHeight="15" x14ac:dyDescent="0.25"/>
  <cols>
    <col min="1" max="1" width="10.7109375" customWidth="1"/>
    <col min="2" max="2" width="8.5703125" customWidth="1"/>
    <col min="3" max="4" width="9.28515625" bestFit="1" customWidth="1"/>
    <col min="5" max="5" width="8" customWidth="1"/>
    <col min="6" max="6" width="7.85546875" customWidth="1"/>
    <col min="7" max="7" width="9.28515625" bestFit="1" customWidth="1"/>
    <col min="8" max="8" width="7.85546875" customWidth="1"/>
    <col min="9" max="9" width="8" customWidth="1"/>
    <col min="10" max="10" width="7.85546875" customWidth="1"/>
    <col min="11" max="12" width="9.28515625" bestFit="1" customWidth="1"/>
    <col min="13" max="13" width="7.28515625" customWidth="1"/>
    <col min="14" max="16" width="9.28515625" bestFit="1" customWidth="1"/>
    <col min="17" max="18" width="8" customWidth="1"/>
    <col min="19" max="19" width="9.28515625" bestFit="1" customWidth="1"/>
    <col min="20" max="20" width="13.5703125" bestFit="1" customWidth="1"/>
    <col min="21" max="21" width="11.7109375" bestFit="1" customWidth="1"/>
  </cols>
  <sheetData>
    <row r="1" spans="1:21" x14ac:dyDescent="0.25">
      <c r="T1" s="135" t="s">
        <v>22</v>
      </c>
      <c r="U1" s="135"/>
    </row>
    <row r="2" spans="1:21" ht="30.75" customHeight="1" x14ac:dyDescent="0.25">
      <c r="A2" s="123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22.5" customHeight="1" x14ac:dyDescent="0.25">
      <c r="A3" s="136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5" spans="1:21" ht="33" customHeight="1" x14ac:dyDescent="0.25">
      <c r="A5" s="129" t="s">
        <v>0</v>
      </c>
      <c r="B5" s="130" t="s">
        <v>1</v>
      </c>
      <c r="C5" s="130"/>
      <c r="D5" s="130"/>
      <c r="E5" s="130"/>
      <c r="F5" s="130"/>
      <c r="G5" s="130"/>
      <c r="H5" s="130" t="s">
        <v>2</v>
      </c>
      <c r="I5" s="130"/>
      <c r="J5" s="130"/>
      <c r="K5" s="130"/>
      <c r="L5" s="130"/>
      <c r="M5" s="130" t="s">
        <v>26</v>
      </c>
      <c r="N5" s="130"/>
      <c r="O5" s="130"/>
      <c r="P5" s="130"/>
      <c r="Q5" s="130"/>
      <c r="R5" s="130"/>
      <c r="S5" s="130"/>
      <c r="T5" s="130"/>
      <c r="U5" s="130"/>
    </row>
    <row r="6" spans="1:21" ht="33" customHeight="1" x14ac:dyDescent="0.25">
      <c r="A6" s="129"/>
      <c r="B6" s="130" t="s">
        <v>3</v>
      </c>
      <c r="C6" s="130" t="s">
        <v>4</v>
      </c>
      <c r="D6" s="130"/>
      <c r="E6" s="130"/>
      <c r="F6" s="130"/>
      <c r="G6" s="130"/>
      <c r="H6" s="130" t="s">
        <v>3</v>
      </c>
      <c r="I6" s="130" t="s">
        <v>4</v>
      </c>
      <c r="J6" s="130"/>
      <c r="K6" s="130"/>
      <c r="L6" s="130"/>
      <c r="M6" s="130" t="s">
        <v>14</v>
      </c>
      <c r="N6" s="130"/>
      <c r="O6" s="130"/>
      <c r="P6" s="130"/>
      <c r="Q6" s="130" t="s">
        <v>18</v>
      </c>
      <c r="R6" s="130" t="s">
        <v>19</v>
      </c>
      <c r="S6" s="130" t="s">
        <v>24</v>
      </c>
      <c r="T6" s="130" t="s">
        <v>5</v>
      </c>
      <c r="U6" s="130" t="s">
        <v>15</v>
      </c>
    </row>
    <row r="7" spans="1:21" ht="33" customHeight="1" x14ac:dyDescent="0.25">
      <c r="A7" s="129"/>
      <c r="B7" s="130"/>
      <c r="C7" s="130" t="s">
        <v>6</v>
      </c>
      <c r="D7" s="130" t="s">
        <v>7</v>
      </c>
      <c r="E7" s="130" t="s">
        <v>8</v>
      </c>
      <c r="F7" s="130"/>
      <c r="G7" s="130"/>
      <c r="H7" s="130"/>
      <c r="I7" s="130" t="s">
        <v>9</v>
      </c>
      <c r="J7" s="130" t="s">
        <v>10</v>
      </c>
      <c r="K7" s="130"/>
      <c r="L7" s="130"/>
      <c r="M7" s="130" t="s">
        <v>3</v>
      </c>
      <c r="N7" s="130" t="s">
        <v>4</v>
      </c>
      <c r="O7" s="130"/>
      <c r="P7" s="130"/>
      <c r="Q7" s="130"/>
      <c r="R7" s="130"/>
      <c r="S7" s="130"/>
      <c r="T7" s="130"/>
      <c r="U7" s="130"/>
    </row>
    <row r="8" spans="1:21" ht="33" customHeight="1" x14ac:dyDescent="0.25">
      <c r="A8" s="129"/>
      <c r="B8" s="130"/>
      <c r="C8" s="130"/>
      <c r="D8" s="130"/>
      <c r="E8" s="130" t="s">
        <v>3</v>
      </c>
      <c r="F8" s="130" t="s">
        <v>4</v>
      </c>
      <c r="G8" s="130"/>
      <c r="H8" s="130"/>
      <c r="I8" s="130"/>
      <c r="J8" s="130" t="s">
        <v>3</v>
      </c>
      <c r="K8" s="131" t="s">
        <v>4</v>
      </c>
      <c r="L8" s="131"/>
      <c r="M8" s="130"/>
      <c r="N8" s="131" t="s">
        <v>27</v>
      </c>
      <c r="O8" s="131" t="s">
        <v>16</v>
      </c>
      <c r="P8" s="131" t="s">
        <v>17</v>
      </c>
      <c r="Q8" s="130"/>
      <c r="R8" s="130"/>
      <c r="S8" s="130"/>
      <c r="T8" s="130"/>
      <c r="U8" s="130"/>
    </row>
    <row r="9" spans="1:21" ht="65.25" customHeight="1" x14ac:dyDescent="0.25">
      <c r="A9" s="129"/>
      <c r="B9" s="130"/>
      <c r="C9" s="130"/>
      <c r="D9" s="130"/>
      <c r="E9" s="130"/>
      <c r="F9" s="131" t="s">
        <v>11</v>
      </c>
      <c r="G9" s="131" t="s">
        <v>20</v>
      </c>
      <c r="H9" s="130"/>
      <c r="I9" s="130"/>
      <c r="J9" s="130"/>
      <c r="K9" s="132" t="s">
        <v>12</v>
      </c>
      <c r="L9" s="132" t="s">
        <v>23</v>
      </c>
      <c r="M9" s="130"/>
      <c r="N9" s="131"/>
      <c r="O9" s="131"/>
      <c r="P9" s="131"/>
      <c r="Q9" s="130"/>
      <c r="R9" s="130"/>
      <c r="S9" s="130"/>
      <c r="T9" s="130"/>
      <c r="U9" s="130"/>
    </row>
    <row r="10" spans="1:21" ht="62.25" customHeight="1" x14ac:dyDescent="0.25">
      <c r="A10" s="129"/>
      <c r="B10" s="130"/>
      <c r="C10" s="130"/>
      <c r="D10" s="130"/>
      <c r="E10" s="130"/>
      <c r="F10" s="131"/>
      <c r="G10" s="131"/>
      <c r="H10" s="130"/>
      <c r="I10" s="130"/>
      <c r="J10" s="130"/>
      <c r="K10" s="133"/>
      <c r="L10" s="133"/>
      <c r="M10" s="130"/>
      <c r="N10" s="131"/>
      <c r="O10" s="131"/>
      <c r="P10" s="131"/>
      <c r="Q10" s="130"/>
      <c r="R10" s="130"/>
      <c r="S10" s="130"/>
      <c r="T10" s="130"/>
      <c r="U10" s="130"/>
    </row>
    <row r="11" spans="1:21" ht="15.75" customHeight="1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  <c r="S11" s="1">
        <v>19</v>
      </c>
      <c r="T11" s="1">
        <v>20</v>
      </c>
      <c r="U11" s="1">
        <v>21</v>
      </c>
    </row>
    <row r="12" spans="1:21" ht="33" customHeight="1" x14ac:dyDescent="0.25">
      <c r="A12" s="16">
        <v>2021</v>
      </c>
      <c r="B12" s="19">
        <f>SUM(B13:B26)</f>
        <v>99</v>
      </c>
      <c r="C12" s="19">
        <f t="shared" ref="C12:U12" si="0">SUM(C13:C26)</f>
        <v>97</v>
      </c>
      <c r="D12" s="19">
        <f t="shared" si="0"/>
        <v>1</v>
      </c>
      <c r="E12" s="19">
        <f t="shared" si="0"/>
        <v>1</v>
      </c>
      <c r="F12" s="19">
        <f t="shared" si="0"/>
        <v>1</v>
      </c>
      <c r="G12" s="19">
        <f t="shared" si="0"/>
        <v>0</v>
      </c>
      <c r="H12" s="19">
        <f t="shared" si="0"/>
        <v>119</v>
      </c>
      <c r="I12" s="19">
        <f t="shared" si="0"/>
        <v>4</v>
      </c>
      <c r="J12" s="19">
        <f t="shared" si="0"/>
        <v>115</v>
      </c>
      <c r="K12" s="19">
        <f t="shared" si="0"/>
        <v>113</v>
      </c>
      <c r="L12" s="19">
        <f t="shared" si="0"/>
        <v>2</v>
      </c>
      <c r="M12" s="19">
        <f t="shared" si="0"/>
        <v>120</v>
      </c>
      <c r="N12" s="19">
        <f t="shared" si="0"/>
        <v>120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231558000</v>
      </c>
      <c r="U12" s="19">
        <f t="shared" si="0"/>
        <v>6250000</v>
      </c>
    </row>
    <row r="13" spans="1:21" ht="33" hidden="1" customHeight="1" x14ac:dyDescent="0.25">
      <c r="A13" s="3" t="s">
        <v>33</v>
      </c>
      <c r="B13" s="19">
        <v>3</v>
      </c>
      <c r="C13" s="19">
        <v>1</v>
      </c>
      <c r="D13" s="19">
        <v>1</v>
      </c>
      <c r="E13" s="19">
        <v>1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4500000</v>
      </c>
    </row>
    <row r="14" spans="1:21" ht="33" hidden="1" customHeight="1" x14ac:dyDescent="0.25">
      <c r="A14" s="3" t="s">
        <v>34</v>
      </c>
      <c r="B14" s="19">
        <v>11</v>
      </c>
      <c r="C14" s="19">
        <v>11</v>
      </c>
      <c r="D14" s="19">
        <v>0</v>
      </c>
      <c r="E14" s="19">
        <v>0</v>
      </c>
      <c r="F14" s="19">
        <v>0</v>
      </c>
      <c r="G14" s="19">
        <v>0</v>
      </c>
      <c r="H14" s="19">
        <v>11</v>
      </c>
      <c r="I14" s="19">
        <v>2</v>
      </c>
      <c r="J14" s="19">
        <v>9</v>
      </c>
      <c r="K14" s="19">
        <v>9</v>
      </c>
      <c r="L14" s="19">
        <v>0</v>
      </c>
      <c r="M14" s="19">
        <v>11</v>
      </c>
      <c r="N14" s="19">
        <v>11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125000000</v>
      </c>
      <c r="U14" s="19">
        <v>0</v>
      </c>
    </row>
    <row r="15" spans="1:21" ht="33" hidden="1" customHeight="1" x14ac:dyDescent="0.25">
      <c r="A15" s="16" t="s">
        <v>35</v>
      </c>
      <c r="B15" s="19">
        <f>18</f>
        <v>18</v>
      </c>
      <c r="C15" s="19">
        <v>18</v>
      </c>
      <c r="D15" s="19">
        <v>0</v>
      </c>
      <c r="E15" s="19">
        <v>0</v>
      </c>
      <c r="F15" s="19">
        <v>0</v>
      </c>
      <c r="G15" s="19">
        <v>0</v>
      </c>
      <c r="H15" s="19">
        <v>31</v>
      </c>
      <c r="I15" s="19">
        <v>0</v>
      </c>
      <c r="J15" s="19">
        <v>31</v>
      </c>
      <c r="K15" s="19">
        <v>30</v>
      </c>
      <c r="L15" s="19">
        <v>1</v>
      </c>
      <c r="M15" s="19">
        <v>31</v>
      </c>
      <c r="N15" s="19">
        <v>31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40700000</v>
      </c>
      <c r="U15" s="20">
        <v>0</v>
      </c>
    </row>
    <row r="16" spans="1:21" ht="33" hidden="1" customHeight="1" x14ac:dyDescent="0.25">
      <c r="A16" s="16" t="s">
        <v>36</v>
      </c>
      <c r="B16" s="19">
        <v>12</v>
      </c>
      <c r="C16" s="19">
        <v>12</v>
      </c>
      <c r="D16" s="19">
        <v>0</v>
      </c>
      <c r="E16" s="19">
        <v>0</v>
      </c>
      <c r="F16" s="19">
        <v>0</v>
      </c>
      <c r="G16" s="19">
        <v>0</v>
      </c>
      <c r="H16" s="19">
        <v>21</v>
      </c>
      <c r="I16" s="19">
        <v>0</v>
      </c>
      <c r="J16" s="19">
        <v>21</v>
      </c>
      <c r="K16" s="19">
        <v>20</v>
      </c>
      <c r="L16" s="19">
        <v>1</v>
      </c>
      <c r="M16" s="19">
        <v>21</v>
      </c>
      <c r="N16" s="19">
        <v>21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14600000</v>
      </c>
      <c r="U16" s="20">
        <v>0</v>
      </c>
    </row>
    <row r="17" spans="1:21" ht="33" hidden="1" customHeight="1" x14ac:dyDescent="0.25">
      <c r="A17" s="16" t="s">
        <v>37</v>
      </c>
      <c r="B17" s="19">
        <v>3</v>
      </c>
      <c r="C17" s="19">
        <v>3</v>
      </c>
      <c r="D17" s="19">
        <v>0</v>
      </c>
      <c r="E17" s="19">
        <v>0</v>
      </c>
      <c r="F17" s="19">
        <v>0</v>
      </c>
      <c r="G17" s="19">
        <v>0</v>
      </c>
      <c r="H17" s="19">
        <v>3</v>
      </c>
      <c r="I17" s="19">
        <v>0</v>
      </c>
      <c r="J17" s="19">
        <v>3</v>
      </c>
      <c r="K17" s="19">
        <v>3</v>
      </c>
      <c r="L17" s="19">
        <v>0</v>
      </c>
      <c r="M17" s="19">
        <v>3</v>
      </c>
      <c r="N17" s="19">
        <v>3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1508000</v>
      </c>
      <c r="U17" s="20">
        <v>0</v>
      </c>
    </row>
    <row r="18" spans="1:21" ht="33" hidden="1" customHeight="1" x14ac:dyDescent="0.25">
      <c r="A18" s="16" t="s">
        <v>38</v>
      </c>
      <c r="B18" s="19">
        <v>11</v>
      </c>
      <c r="C18" s="19">
        <v>11</v>
      </c>
      <c r="D18" s="19">
        <v>0</v>
      </c>
      <c r="E18" s="19">
        <v>0</v>
      </c>
      <c r="F18" s="19">
        <v>0</v>
      </c>
      <c r="G18" s="19">
        <v>0</v>
      </c>
      <c r="H18" s="19">
        <v>11</v>
      </c>
      <c r="I18" s="19">
        <v>0</v>
      </c>
      <c r="J18" s="19">
        <v>11</v>
      </c>
      <c r="K18" s="19">
        <v>11</v>
      </c>
      <c r="L18" s="19">
        <v>0</v>
      </c>
      <c r="M18" s="19">
        <v>11</v>
      </c>
      <c r="N18" s="19">
        <v>11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0" t="s">
        <v>39</v>
      </c>
      <c r="U18" s="20">
        <v>0</v>
      </c>
    </row>
    <row r="19" spans="1:21" ht="33" hidden="1" customHeight="1" x14ac:dyDescent="0.25">
      <c r="A19" s="21" t="s">
        <v>40</v>
      </c>
      <c r="B19" s="19">
        <v>5</v>
      </c>
      <c r="C19" s="19">
        <v>5</v>
      </c>
      <c r="D19" s="19">
        <v>0</v>
      </c>
      <c r="E19" s="19">
        <v>0</v>
      </c>
      <c r="F19" s="19">
        <v>0</v>
      </c>
      <c r="G19" s="19">
        <v>0</v>
      </c>
      <c r="H19" s="19">
        <v>5</v>
      </c>
      <c r="I19" s="19">
        <v>2</v>
      </c>
      <c r="J19" s="19">
        <v>3</v>
      </c>
      <c r="K19" s="19">
        <v>3</v>
      </c>
      <c r="L19" s="19"/>
      <c r="M19" s="19">
        <v>5</v>
      </c>
      <c r="N19" s="19">
        <v>5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0">
        <v>7750000</v>
      </c>
      <c r="U19" s="20">
        <v>0</v>
      </c>
    </row>
    <row r="20" spans="1:21" ht="33" hidden="1" customHeight="1" x14ac:dyDescent="0.25">
      <c r="A20" s="21" t="s">
        <v>41</v>
      </c>
      <c r="B20" s="19">
        <v>10</v>
      </c>
      <c r="C20" s="19">
        <v>10</v>
      </c>
      <c r="D20" s="19">
        <v>0</v>
      </c>
      <c r="E20" s="19">
        <v>0</v>
      </c>
      <c r="F20" s="19">
        <v>0</v>
      </c>
      <c r="G20" s="19">
        <v>0</v>
      </c>
      <c r="H20" s="19">
        <v>10</v>
      </c>
      <c r="I20" s="19">
        <v>0</v>
      </c>
      <c r="J20" s="19">
        <v>10</v>
      </c>
      <c r="K20" s="19">
        <v>10</v>
      </c>
      <c r="L20" s="19">
        <v>0</v>
      </c>
      <c r="M20" s="19">
        <v>10</v>
      </c>
      <c r="N20" s="19">
        <v>10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v>7000000</v>
      </c>
      <c r="U20" s="20">
        <v>0</v>
      </c>
    </row>
    <row r="21" spans="1:21" ht="33" hidden="1" customHeight="1" x14ac:dyDescent="0.25">
      <c r="A21" s="21" t="s">
        <v>42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20">
        <v>0</v>
      </c>
    </row>
    <row r="22" spans="1:21" ht="33" hidden="1" customHeight="1" x14ac:dyDescent="0.25">
      <c r="A22" s="21" t="s">
        <v>43</v>
      </c>
      <c r="B22" s="19">
        <v>5</v>
      </c>
      <c r="C22" s="19">
        <v>5</v>
      </c>
      <c r="D22" s="19"/>
      <c r="E22" s="19"/>
      <c r="F22" s="19"/>
      <c r="G22" s="19"/>
      <c r="H22" s="19">
        <v>5</v>
      </c>
      <c r="I22" s="19">
        <v>0</v>
      </c>
      <c r="J22" s="19">
        <v>5</v>
      </c>
      <c r="K22" s="19">
        <v>5</v>
      </c>
      <c r="L22" s="19">
        <v>0</v>
      </c>
      <c r="M22" s="19">
        <v>5</v>
      </c>
      <c r="N22" s="19">
        <v>5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5000000</v>
      </c>
      <c r="U22" s="20"/>
    </row>
    <row r="23" spans="1:21" ht="33" hidden="1" customHeight="1" x14ac:dyDescent="0.25">
      <c r="A23" s="21" t="s">
        <v>44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33" hidden="1" customHeight="1" x14ac:dyDescent="0.25">
      <c r="A24" s="16" t="s">
        <v>45</v>
      </c>
      <c r="B24" s="19">
        <v>16</v>
      </c>
      <c r="C24" s="19">
        <v>16</v>
      </c>
      <c r="D24" s="19">
        <v>0</v>
      </c>
      <c r="E24" s="19">
        <v>0</v>
      </c>
      <c r="F24" s="19">
        <v>0</v>
      </c>
      <c r="G24" s="19">
        <v>0</v>
      </c>
      <c r="H24" s="19">
        <v>16</v>
      </c>
      <c r="I24" s="19">
        <v>0</v>
      </c>
      <c r="J24" s="19">
        <v>16</v>
      </c>
      <c r="K24" s="19">
        <v>16</v>
      </c>
      <c r="L24" s="19">
        <v>0</v>
      </c>
      <c r="M24" s="19">
        <v>16</v>
      </c>
      <c r="N24" s="19">
        <v>16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0">
        <v>27000000</v>
      </c>
      <c r="U24" s="19">
        <v>0</v>
      </c>
    </row>
    <row r="25" spans="1:21" ht="33" hidden="1" customHeight="1" x14ac:dyDescent="0.25">
      <c r="A25" s="16" t="s">
        <v>46</v>
      </c>
      <c r="B25" s="19">
        <v>2</v>
      </c>
      <c r="C25" s="19">
        <v>2</v>
      </c>
      <c r="D25" s="19">
        <v>0</v>
      </c>
      <c r="E25" s="19">
        <v>0</v>
      </c>
      <c r="F25" s="19">
        <v>0</v>
      </c>
      <c r="G25" s="19">
        <v>0</v>
      </c>
      <c r="H25" s="19">
        <v>3</v>
      </c>
      <c r="I25" s="19"/>
      <c r="J25" s="19">
        <v>3</v>
      </c>
      <c r="K25" s="19">
        <v>3</v>
      </c>
      <c r="L25" s="19"/>
      <c r="M25" s="19">
        <v>3</v>
      </c>
      <c r="N25" s="19">
        <v>3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0"/>
      <c r="U25" s="22">
        <v>1750000</v>
      </c>
    </row>
    <row r="26" spans="1:21" ht="33" hidden="1" customHeight="1" x14ac:dyDescent="0.25">
      <c r="A26" s="16" t="s">
        <v>47</v>
      </c>
      <c r="B26" s="19">
        <v>3</v>
      </c>
      <c r="C26" s="19">
        <v>3</v>
      </c>
      <c r="D26" s="19">
        <v>0</v>
      </c>
      <c r="E26" s="19">
        <v>0</v>
      </c>
      <c r="F26" s="19">
        <v>0</v>
      </c>
      <c r="G26" s="19">
        <v>0</v>
      </c>
      <c r="H26" s="19">
        <v>3</v>
      </c>
      <c r="I26" s="19"/>
      <c r="J26" s="19">
        <v>3</v>
      </c>
      <c r="K26" s="19">
        <v>3</v>
      </c>
      <c r="L26" s="19"/>
      <c r="M26" s="19">
        <v>3</v>
      </c>
      <c r="N26" s="19">
        <v>3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0">
        <v>3000000</v>
      </c>
      <c r="U26" s="20"/>
    </row>
    <row r="27" spans="1:21" ht="39.75" customHeight="1" x14ac:dyDescent="0.25">
      <c r="A27" s="3" t="s">
        <v>21</v>
      </c>
      <c r="B27" s="19">
        <f t="shared" ref="B27:U27" si="1">SUM(B28:B37)</f>
        <v>8</v>
      </c>
      <c r="C27" s="19">
        <f t="shared" si="1"/>
        <v>8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 t="shared" si="1"/>
        <v>9</v>
      </c>
      <c r="I27" s="19">
        <f t="shared" si="1"/>
        <v>0</v>
      </c>
      <c r="J27" s="19">
        <f t="shared" si="1"/>
        <v>9</v>
      </c>
      <c r="K27" s="19">
        <f t="shared" si="1"/>
        <v>8</v>
      </c>
      <c r="L27" s="19">
        <f t="shared" si="1"/>
        <v>1</v>
      </c>
      <c r="M27" s="19">
        <f t="shared" si="1"/>
        <v>9</v>
      </c>
      <c r="N27" s="19">
        <f t="shared" si="1"/>
        <v>9</v>
      </c>
      <c r="O27" s="19">
        <f t="shared" si="1"/>
        <v>0</v>
      </c>
      <c r="P27" s="19">
        <f t="shared" si="1"/>
        <v>0</v>
      </c>
      <c r="Q27" s="19">
        <f t="shared" si="1"/>
        <v>0</v>
      </c>
      <c r="R27" s="19">
        <f t="shared" si="1"/>
        <v>0</v>
      </c>
      <c r="S27" s="19">
        <f t="shared" si="1"/>
        <v>0</v>
      </c>
      <c r="T27" s="19">
        <f t="shared" si="1"/>
        <v>15250000</v>
      </c>
      <c r="U27" s="19">
        <f t="shared" si="1"/>
        <v>500000</v>
      </c>
    </row>
    <row r="28" spans="1:21" ht="39.75" hidden="1" customHeight="1" x14ac:dyDescent="0.25">
      <c r="A28" s="3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39.75" hidden="1" customHeight="1" x14ac:dyDescent="0.25">
      <c r="A29" s="3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ht="39.75" hidden="1" customHeight="1" x14ac:dyDescent="0.25">
      <c r="A30" s="16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39.75" hidden="1" customHeight="1" x14ac:dyDescent="0.25">
      <c r="A31" s="16" t="s">
        <v>36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2</v>
      </c>
      <c r="I31" s="19">
        <v>0</v>
      </c>
      <c r="J31" s="19">
        <v>2</v>
      </c>
      <c r="K31" s="19">
        <v>1</v>
      </c>
      <c r="L31" s="19">
        <v>1</v>
      </c>
      <c r="M31" s="19">
        <v>2</v>
      </c>
      <c r="N31" s="19">
        <v>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5500000</v>
      </c>
      <c r="U31" s="20">
        <v>0</v>
      </c>
    </row>
    <row r="32" spans="1:21" ht="39.75" hidden="1" customHeight="1" x14ac:dyDescent="0.25">
      <c r="A32" s="16" t="s">
        <v>37</v>
      </c>
      <c r="B32" s="19">
        <v>5</v>
      </c>
      <c r="C32" s="19">
        <v>5</v>
      </c>
      <c r="D32" s="19">
        <v>0</v>
      </c>
      <c r="E32" s="19">
        <v>0</v>
      </c>
      <c r="F32" s="19">
        <v>0</v>
      </c>
      <c r="G32" s="19">
        <v>0</v>
      </c>
      <c r="H32" s="19">
        <v>5</v>
      </c>
      <c r="I32" s="19">
        <v>0</v>
      </c>
      <c r="J32" s="19">
        <v>5</v>
      </c>
      <c r="K32" s="19">
        <v>5</v>
      </c>
      <c r="L32" s="19">
        <v>0</v>
      </c>
      <c r="M32" s="19">
        <v>5</v>
      </c>
      <c r="N32" s="19">
        <v>5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9000000</v>
      </c>
      <c r="U32" s="20"/>
    </row>
    <row r="33" spans="1:21" ht="39.75" hidden="1" customHeight="1" x14ac:dyDescent="0.25">
      <c r="A33" s="16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39.75" hidden="1" customHeight="1" x14ac:dyDescent="0.25">
      <c r="A34" s="16" t="s">
        <v>46</v>
      </c>
      <c r="B34" s="19">
        <v>1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1</v>
      </c>
      <c r="I34" s="19">
        <v>0</v>
      </c>
      <c r="J34" s="19">
        <v>1</v>
      </c>
      <c r="K34" s="19">
        <v>1</v>
      </c>
      <c r="L34" s="19">
        <v>0</v>
      </c>
      <c r="M34" s="19">
        <v>1</v>
      </c>
      <c r="N34" s="19">
        <v>1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22">
        <v>500000</v>
      </c>
    </row>
    <row r="35" spans="1:21" ht="39.75" hidden="1" customHeight="1" x14ac:dyDescent="0.25">
      <c r="A35" s="21" t="s">
        <v>41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39.75" hidden="1" customHeight="1" x14ac:dyDescent="0.25">
      <c r="A36" s="16" t="s">
        <v>45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39.75" hidden="1" customHeight="1" x14ac:dyDescent="0.25">
      <c r="A37" s="16" t="s">
        <v>47</v>
      </c>
      <c r="B37" s="19">
        <v>1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1</v>
      </c>
      <c r="K37" s="19">
        <v>1</v>
      </c>
      <c r="L37" s="19">
        <v>0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750000</v>
      </c>
      <c r="U37" s="20"/>
    </row>
    <row r="38" spans="1:21" ht="33" customHeight="1" x14ac:dyDescent="0.25">
      <c r="A38" s="6" t="s">
        <v>13</v>
      </c>
      <c r="B38" s="23">
        <f t="shared" ref="B38:U38" si="2">B27+B12</f>
        <v>107</v>
      </c>
      <c r="C38" s="5">
        <f t="shared" si="2"/>
        <v>105</v>
      </c>
      <c r="D38" s="5">
        <f t="shared" si="2"/>
        <v>1</v>
      </c>
      <c r="E38" s="24">
        <f t="shared" si="2"/>
        <v>1</v>
      </c>
      <c r="F38" s="5">
        <f t="shared" si="2"/>
        <v>1</v>
      </c>
      <c r="G38" s="5">
        <f t="shared" si="2"/>
        <v>0</v>
      </c>
      <c r="H38" s="25">
        <f t="shared" si="2"/>
        <v>128</v>
      </c>
      <c r="I38" s="5">
        <f t="shared" si="2"/>
        <v>4</v>
      </c>
      <c r="J38" s="5">
        <f t="shared" si="2"/>
        <v>124</v>
      </c>
      <c r="K38" s="5">
        <f t="shared" si="2"/>
        <v>121</v>
      </c>
      <c r="L38" s="5">
        <f t="shared" si="2"/>
        <v>3</v>
      </c>
      <c r="M38" s="23">
        <f t="shared" si="2"/>
        <v>129</v>
      </c>
      <c r="N38" s="5">
        <f t="shared" si="2"/>
        <v>129</v>
      </c>
      <c r="O38" s="5">
        <f t="shared" si="2"/>
        <v>0</v>
      </c>
      <c r="P38" s="5">
        <f t="shared" si="2"/>
        <v>0</v>
      </c>
      <c r="Q38" s="5">
        <f t="shared" si="2"/>
        <v>0</v>
      </c>
      <c r="R38" s="5">
        <f t="shared" si="2"/>
        <v>0</v>
      </c>
      <c r="S38" s="5">
        <f t="shared" si="2"/>
        <v>0</v>
      </c>
      <c r="T38" s="26">
        <f t="shared" si="2"/>
        <v>246808000</v>
      </c>
      <c r="U38" s="26">
        <f t="shared" si="2"/>
        <v>6750000</v>
      </c>
    </row>
  </sheetData>
  <mergeCells count="35">
    <mergeCell ref="Q6:Q10"/>
    <mergeCell ref="R6:R10"/>
    <mergeCell ref="S6:S10"/>
    <mergeCell ref="T6:T10"/>
    <mergeCell ref="P8:P10"/>
    <mergeCell ref="M7:M10"/>
    <mergeCell ref="N7:P7"/>
    <mergeCell ref="E8:E10"/>
    <mergeCell ref="F8:G8"/>
    <mergeCell ref="I6:L6"/>
    <mergeCell ref="M6:P6"/>
    <mergeCell ref="F9:F10"/>
    <mergeCell ref="G9:G10"/>
    <mergeCell ref="K9:K10"/>
    <mergeCell ref="L9:L10"/>
    <mergeCell ref="J8:J10"/>
    <mergeCell ref="K8:L8"/>
    <mergeCell ref="N8:N10"/>
    <mergeCell ref="O8:O10"/>
    <mergeCell ref="T1:U1"/>
    <mergeCell ref="A2:U2"/>
    <mergeCell ref="A3:U3"/>
    <mergeCell ref="A5:A10"/>
    <mergeCell ref="B5:G5"/>
    <mergeCell ref="H5:L5"/>
    <mergeCell ref="M5:U5"/>
    <mergeCell ref="B6:B10"/>
    <mergeCell ref="C6:G6"/>
    <mergeCell ref="H6:H10"/>
    <mergeCell ref="U6:U10"/>
    <mergeCell ref="C7:C10"/>
    <mergeCell ref="D7:D10"/>
    <mergeCell ref="E7:G7"/>
    <mergeCell ref="I7:I10"/>
    <mergeCell ref="J7:L7"/>
  </mergeCells>
  <pageMargins left="0.2" right="0.2" top="0.25" bottom="0.2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B967-BC0A-4962-B326-AB746FAE8B7F}">
  <dimension ref="A1:V29"/>
  <sheetViews>
    <sheetView topLeftCell="A4" zoomScaleNormal="100" workbookViewId="0">
      <selection activeCell="A13" sqref="A13:U13"/>
    </sheetView>
  </sheetViews>
  <sheetFormatPr defaultRowHeight="15" x14ac:dyDescent="0.25"/>
  <cols>
    <col min="1" max="1" width="10.7109375" customWidth="1"/>
    <col min="2" max="2" width="8.5703125" style="15" customWidth="1"/>
    <col min="5" max="5" width="8" style="15" customWidth="1"/>
    <col min="6" max="6" width="7.85546875" customWidth="1"/>
    <col min="8" max="8" width="7.85546875" style="15" customWidth="1"/>
    <col min="9" max="9" width="7.42578125" customWidth="1"/>
    <col min="10" max="10" width="7.140625" style="15" customWidth="1"/>
    <col min="11" max="11" width="7.5703125" customWidth="1"/>
    <col min="12" max="12" width="8.28515625" customWidth="1"/>
    <col min="13" max="13" width="7.28515625" style="29" customWidth="1"/>
    <col min="17" max="17" width="8" customWidth="1"/>
    <col min="18" max="18" width="6.7109375" customWidth="1"/>
    <col min="19" max="19" width="8.7109375" customWidth="1"/>
    <col min="20" max="20" width="12" customWidth="1"/>
    <col min="21" max="21" width="10.85546875" bestFit="1" customWidth="1"/>
    <col min="22" max="22" width="12" bestFit="1" customWidth="1"/>
  </cols>
  <sheetData>
    <row r="1" spans="1:22" s="12" customFormat="1" x14ac:dyDescent="0.25">
      <c r="A1" s="138" t="s">
        <v>48</v>
      </c>
      <c r="B1" s="138"/>
      <c r="C1" s="138"/>
      <c r="D1" s="138"/>
      <c r="E1" s="27"/>
      <c r="H1" s="27"/>
      <c r="J1" s="27"/>
      <c r="M1" s="28"/>
      <c r="T1" s="139" t="s">
        <v>22</v>
      </c>
      <c r="U1" s="139"/>
    </row>
    <row r="2" spans="1:22" s="12" customFormat="1" x14ac:dyDescent="0.25">
      <c r="A2" s="138" t="s">
        <v>49</v>
      </c>
      <c r="B2" s="138"/>
      <c r="C2" s="138"/>
      <c r="D2" s="138"/>
      <c r="E2" s="27"/>
      <c r="H2" s="27"/>
      <c r="J2" s="27"/>
      <c r="M2" s="28"/>
    </row>
    <row r="3" spans="1:22" ht="6.75" customHeight="1" x14ac:dyDescent="0.25"/>
    <row r="4" spans="1:22" ht="34.5" customHeight="1" x14ac:dyDescent="0.25">
      <c r="A4" s="123" t="s">
        <v>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6" spans="1:22" ht="21.75" customHeight="1" x14ac:dyDescent="0.25">
      <c r="A6" s="129" t="s">
        <v>0</v>
      </c>
      <c r="B6" s="130" t="s">
        <v>1</v>
      </c>
      <c r="C6" s="130"/>
      <c r="D6" s="130"/>
      <c r="E6" s="130"/>
      <c r="F6" s="130"/>
      <c r="G6" s="130"/>
      <c r="H6" s="130" t="s">
        <v>2</v>
      </c>
      <c r="I6" s="130"/>
      <c r="J6" s="130"/>
      <c r="K6" s="130"/>
      <c r="L6" s="130"/>
      <c r="M6" s="130" t="s">
        <v>26</v>
      </c>
      <c r="N6" s="130"/>
      <c r="O6" s="130"/>
      <c r="P6" s="130"/>
      <c r="Q6" s="130"/>
      <c r="R6" s="130"/>
      <c r="S6" s="130"/>
      <c r="T6" s="130"/>
      <c r="U6" s="130"/>
    </row>
    <row r="7" spans="1:22" ht="17.25" customHeight="1" x14ac:dyDescent="0.25">
      <c r="A7" s="129"/>
      <c r="B7" s="137" t="s">
        <v>3</v>
      </c>
      <c r="C7" s="130" t="s">
        <v>4</v>
      </c>
      <c r="D7" s="130"/>
      <c r="E7" s="130"/>
      <c r="F7" s="130"/>
      <c r="G7" s="130"/>
      <c r="H7" s="137" t="s">
        <v>3</v>
      </c>
      <c r="I7" s="130" t="s">
        <v>4</v>
      </c>
      <c r="J7" s="130"/>
      <c r="K7" s="130"/>
      <c r="L7" s="130"/>
      <c r="M7" s="130" t="s">
        <v>14</v>
      </c>
      <c r="N7" s="130"/>
      <c r="O7" s="130"/>
      <c r="P7" s="130"/>
      <c r="Q7" s="130" t="s">
        <v>18</v>
      </c>
      <c r="R7" s="130" t="s">
        <v>19</v>
      </c>
      <c r="S7" s="130" t="s">
        <v>24</v>
      </c>
      <c r="T7" s="130" t="s">
        <v>5</v>
      </c>
      <c r="U7" s="130" t="s">
        <v>15</v>
      </c>
    </row>
    <row r="8" spans="1:22" ht="28.5" customHeight="1" x14ac:dyDescent="0.25">
      <c r="A8" s="129"/>
      <c r="B8" s="137"/>
      <c r="C8" s="130" t="s">
        <v>6</v>
      </c>
      <c r="D8" s="130" t="s">
        <v>7</v>
      </c>
      <c r="E8" s="130" t="s">
        <v>8</v>
      </c>
      <c r="F8" s="130"/>
      <c r="G8" s="130"/>
      <c r="H8" s="137"/>
      <c r="I8" s="130" t="s">
        <v>9</v>
      </c>
      <c r="J8" s="130" t="s">
        <v>10</v>
      </c>
      <c r="K8" s="130"/>
      <c r="L8" s="130"/>
      <c r="M8" s="130" t="s">
        <v>3</v>
      </c>
      <c r="N8" s="130" t="s">
        <v>4</v>
      </c>
      <c r="O8" s="130"/>
      <c r="P8" s="130"/>
      <c r="Q8" s="130"/>
      <c r="R8" s="130"/>
      <c r="S8" s="130"/>
      <c r="T8" s="130"/>
      <c r="U8" s="130"/>
    </row>
    <row r="9" spans="1:22" ht="27.75" customHeight="1" x14ac:dyDescent="0.25">
      <c r="A9" s="129"/>
      <c r="B9" s="137"/>
      <c r="C9" s="130"/>
      <c r="D9" s="130"/>
      <c r="E9" s="137" t="s">
        <v>3</v>
      </c>
      <c r="F9" s="130" t="s">
        <v>4</v>
      </c>
      <c r="G9" s="130"/>
      <c r="H9" s="137"/>
      <c r="I9" s="130"/>
      <c r="J9" s="137" t="s">
        <v>3</v>
      </c>
      <c r="K9" s="131" t="s">
        <v>4</v>
      </c>
      <c r="L9" s="131"/>
      <c r="M9" s="130"/>
      <c r="N9" s="131" t="s">
        <v>27</v>
      </c>
      <c r="O9" s="131" t="s">
        <v>16</v>
      </c>
      <c r="P9" s="131" t="s">
        <v>17</v>
      </c>
      <c r="Q9" s="130"/>
      <c r="R9" s="130"/>
      <c r="S9" s="130"/>
      <c r="T9" s="130"/>
      <c r="U9" s="130"/>
    </row>
    <row r="10" spans="1:22" ht="65.25" customHeight="1" x14ac:dyDescent="0.25">
      <c r="A10" s="129"/>
      <c r="B10" s="137"/>
      <c r="C10" s="130"/>
      <c r="D10" s="130"/>
      <c r="E10" s="137"/>
      <c r="F10" s="131" t="s">
        <v>11</v>
      </c>
      <c r="G10" s="131" t="s">
        <v>20</v>
      </c>
      <c r="H10" s="137"/>
      <c r="I10" s="130"/>
      <c r="J10" s="137"/>
      <c r="K10" s="132" t="s">
        <v>12</v>
      </c>
      <c r="L10" s="132" t="s">
        <v>23</v>
      </c>
      <c r="M10" s="130"/>
      <c r="N10" s="131"/>
      <c r="O10" s="131"/>
      <c r="P10" s="131"/>
      <c r="Q10" s="130"/>
      <c r="R10" s="130"/>
      <c r="S10" s="130"/>
      <c r="T10" s="130"/>
      <c r="U10" s="130"/>
    </row>
    <row r="11" spans="1:22" ht="31.5" customHeight="1" x14ac:dyDescent="0.25">
      <c r="A11" s="129"/>
      <c r="B11" s="137"/>
      <c r="C11" s="130"/>
      <c r="D11" s="130"/>
      <c r="E11" s="137"/>
      <c r="F11" s="131"/>
      <c r="G11" s="131"/>
      <c r="H11" s="137"/>
      <c r="I11" s="130"/>
      <c r="J11" s="137"/>
      <c r="K11" s="133"/>
      <c r="L11" s="133"/>
      <c r="M11" s="130"/>
      <c r="N11" s="131"/>
      <c r="O11" s="131"/>
      <c r="P11" s="131"/>
      <c r="Q11" s="130"/>
      <c r="R11" s="130"/>
      <c r="S11" s="130"/>
      <c r="T11" s="130"/>
      <c r="U11" s="130"/>
    </row>
    <row r="12" spans="1:22" ht="15.75" customHeight="1" x14ac:dyDescent="0.25">
      <c r="A12" s="1">
        <v>1</v>
      </c>
      <c r="B12" s="30">
        <v>2</v>
      </c>
      <c r="C12" s="1">
        <v>3</v>
      </c>
      <c r="D12" s="1">
        <v>4</v>
      </c>
      <c r="E12" s="30">
        <v>5</v>
      </c>
      <c r="F12" s="1">
        <v>6</v>
      </c>
      <c r="G12" s="1">
        <v>7</v>
      </c>
      <c r="H12" s="30">
        <v>8</v>
      </c>
      <c r="I12" s="1">
        <v>9</v>
      </c>
      <c r="J12" s="30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</row>
    <row r="13" spans="1:22" s="32" customFormat="1" ht="33" customHeight="1" x14ac:dyDescent="0.25">
      <c r="A13" s="2" t="s">
        <v>50</v>
      </c>
      <c r="B13" s="24">
        <f>SUM(B14:B23)</f>
        <v>448</v>
      </c>
      <c r="C13" s="24">
        <f t="shared" ref="C13:U13" si="0">SUM(C14:C23)</f>
        <v>445</v>
      </c>
      <c r="D13" s="24">
        <f t="shared" si="0"/>
        <v>1</v>
      </c>
      <c r="E13" s="24">
        <f t="shared" si="0"/>
        <v>2</v>
      </c>
      <c r="F13" s="24">
        <f t="shared" si="0"/>
        <v>2</v>
      </c>
      <c r="G13" s="24">
        <f t="shared" si="0"/>
        <v>0</v>
      </c>
      <c r="H13" s="24">
        <f t="shared" si="0"/>
        <v>443</v>
      </c>
      <c r="I13" s="24">
        <f t="shared" si="0"/>
        <v>52</v>
      </c>
      <c r="J13" s="24">
        <f t="shared" si="0"/>
        <v>391</v>
      </c>
      <c r="K13" s="24">
        <f t="shared" si="0"/>
        <v>377</v>
      </c>
      <c r="L13" s="24">
        <f t="shared" si="0"/>
        <v>14</v>
      </c>
      <c r="M13" s="5">
        <f t="shared" si="0"/>
        <v>440</v>
      </c>
      <c r="N13" s="24">
        <f t="shared" si="0"/>
        <v>401</v>
      </c>
      <c r="O13" s="24">
        <f t="shared" si="0"/>
        <v>12</v>
      </c>
      <c r="P13" s="24">
        <f t="shared" si="0"/>
        <v>1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31">
        <f t="shared" si="0"/>
        <v>1023275000</v>
      </c>
      <c r="U13" s="31">
        <f t="shared" si="0"/>
        <v>305168000</v>
      </c>
    </row>
    <row r="14" spans="1:22" ht="33" hidden="1" customHeight="1" x14ac:dyDescent="0.25">
      <c r="A14" s="16" t="s">
        <v>51</v>
      </c>
      <c r="B14" s="33">
        <f t="shared" ref="B14:B22" si="1">C14+D14+E14</f>
        <v>278</v>
      </c>
      <c r="C14" s="3">
        <v>278</v>
      </c>
      <c r="D14" s="3">
        <v>0</v>
      </c>
      <c r="E14" s="33">
        <f>+F14+G14</f>
        <v>0</v>
      </c>
      <c r="F14" s="3">
        <v>0</v>
      </c>
      <c r="G14" s="3">
        <v>0</v>
      </c>
      <c r="H14" s="33">
        <f>+I14+J14</f>
        <v>302</v>
      </c>
      <c r="I14" s="3">
        <v>3</v>
      </c>
      <c r="J14" s="33">
        <f>+K14+L14</f>
        <v>299</v>
      </c>
      <c r="K14" s="3">
        <v>285</v>
      </c>
      <c r="L14" s="3">
        <v>14</v>
      </c>
      <c r="M14" s="3">
        <v>299</v>
      </c>
      <c r="N14" s="3">
        <v>298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4">
        <v>383675000</v>
      </c>
      <c r="U14" s="34">
        <v>8500000</v>
      </c>
    </row>
    <row r="15" spans="1:22" ht="33" hidden="1" customHeight="1" x14ac:dyDescent="0.25">
      <c r="A15" s="3" t="s">
        <v>52</v>
      </c>
      <c r="B15" s="33">
        <f t="shared" si="1"/>
        <v>51</v>
      </c>
      <c r="C15" s="3">
        <v>51</v>
      </c>
      <c r="D15" s="3">
        <v>0</v>
      </c>
      <c r="E15" s="33">
        <f>+F15+G15</f>
        <v>0</v>
      </c>
      <c r="F15" s="3">
        <v>0</v>
      </c>
      <c r="G15" s="3">
        <v>0</v>
      </c>
      <c r="H15" s="33">
        <f t="shared" ref="H15:H28" si="2">+I15+J15</f>
        <v>51</v>
      </c>
      <c r="I15" s="3">
        <v>46</v>
      </c>
      <c r="J15" s="33">
        <f t="shared" ref="J15:J28" si="3">+K15+L15</f>
        <v>5</v>
      </c>
      <c r="K15" s="3">
        <v>5</v>
      </c>
      <c r="L15" s="3">
        <v>0</v>
      </c>
      <c r="M15" s="3">
        <v>51</v>
      </c>
      <c r="N15" s="3">
        <v>39</v>
      </c>
      <c r="O15" s="3">
        <v>12</v>
      </c>
      <c r="P15" s="3">
        <v>0</v>
      </c>
      <c r="Q15" s="3">
        <v>0</v>
      </c>
      <c r="R15" s="3">
        <v>0</v>
      </c>
      <c r="S15" s="3">
        <v>0</v>
      </c>
      <c r="T15" s="34">
        <f>176800000</f>
        <v>176800000</v>
      </c>
      <c r="U15" s="4">
        <v>0</v>
      </c>
      <c r="V15" s="35"/>
    </row>
    <row r="16" spans="1:22" ht="33" hidden="1" customHeight="1" x14ac:dyDescent="0.25">
      <c r="A16" s="3" t="s">
        <v>33</v>
      </c>
      <c r="B16" s="33">
        <f t="shared" si="1"/>
        <v>68</v>
      </c>
      <c r="C16" s="3">
        <v>65</v>
      </c>
      <c r="D16" s="3">
        <v>1</v>
      </c>
      <c r="E16" s="33">
        <f t="shared" ref="E16:E23" si="4">+F16+G16</f>
        <v>2</v>
      </c>
      <c r="F16" s="3">
        <v>2</v>
      </c>
      <c r="G16" s="3">
        <v>0</v>
      </c>
      <c r="H16" s="33">
        <f t="shared" si="2"/>
        <v>39</v>
      </c>
      <c r="I16" s="3">
        <v>0</v>
      </c>
      <c r="J16" s="33">
        <f t="shared" si="3"/>
        <v>39</v>
      </c>
      <c r="K16" s="3">
        <v>39</v>
      </c>
      <c r="L16" s="3">
        <v>0</v>
      </c>
      <c r="M16" s="3">
        <v>39</v>
      </c>
      <c r="N16" s="3">
        <v>15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4">
        <v>323000000</v>
      </c>
      <c r="U16" s="34">
        <v>296668000</v>
      </c>
    </row>
    <row r="17" spans="1:21" ht="33" hidden="1" customHeight="1" x14ac:dyDescent="0.25">
      <c r="A17" s="3" t="s">
        <v>53</v>
      </c>
      <c r="B17" s="33">
        <f t="shared" si="1"/>
        <v>8</v>
      </c>
      <c r="C17" s="3">
        <v>8</v>
      </c>
      <c r="D17" s="3">
        <v>0</v>
      </c>
      <c r="E17" s="33">
        <f t="shared" si="4"/>
        <v>0</v>
      </c>
      <c r="F17" s="3">
        <v>0</v>
      </c>
      <c r="G17" s="3">
        <v>0</v>
      </c>
      <c r="H17" s="33">
        <f t="shared" si="2"/>
        <v>8</v>
      </c>
      <c r="I17" s="3">
        <v>3</v>
      </c>
      <c r="J17" s="33">
        <f t="shared" si="3"/>
        <v>5</v>
      </c>
      <c r="K17" s="3">
        <v>5</v>
      </c>
      <c r="L17" s="3">
        <v>0</v>
      </c>
      <c r="M17" s="3">
        <v>8</v>
      </c>
      <c r="N17" s="3">
        <v>6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4">
        <v>71000000</v>
      </c>
      <c r="U17" s="4"/>
    </row>
    <row r="18" spans="1:21" ht="33" hidden="1" customHeight="1" x14ac:dyDescent="0.25">
      <c r="A18" s="3" t="s">
        <v>54</v>
      </c>
      <c r="B18" s="33">
        <f t="shared" si="1"/>
        <v>1</v>
      </c>
      <c r="C18" s="3">
        <v>1</v>
      </c>
      <c r="D18" s="3">
        <v>0</v>
      </c>
      <c r="E18" s="33">
        <f t="shared" si="4"/>
        <v>0</v>
      </c>
      <c r="F18" s="3">
        <v>0</v>
      </c>
      <c r="G18" s="3">
        <v>0</v>
      </c>
      <c r="H18" s="33">
        <f t="shared" si="2"/>
        <v>1</v>
      </c>
      <c r="I18" s="3">
        <v>0</v>
      </c>
      <c r="J18" s="33">
        <f t="shared" si="3"/>
        <v>1</v>
      </c>
      <c r="K18" s="3">
        <v>1</v>
      </c>
      <c r="L18" s="3">
        <v>0</v>
      </c>
      <c r="M18" s="3">
        <f t="shared" ref="M18:M23" si="5">SUM(N18:P18)</f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4">
        <v>7500000</v>
      </c>
      <c r="U18" s="4"/>
    </row>
    <row r="19" spans="1:21" ht="33" hidden="1" customHeight="1" x14ac:dyDescent="0.25">
      <c r="A19" s="16" t="s">
        <v>55</v>
      </c>
      <c r="B19" s="33">
        <f t="shared" si="1"/>
        <v>1</v>
      </c>
      <c r="C19" s="3">
        <v>1</v>
      </c>
      <c r="D19" s="3">
        <v>0</v>
      </c>
      <c r="E19" s="33">
        <f t="shared" si="4"/>
        <v>0</v>
      </c>
      <c r="F19" s="3">
        <v>0</v>
      </c>
      <c r="G19" s="3">
        <v>0</v>
      </c>
      <c r="H19" s="33">
        <f t="shared" si="2"/>
        <v>1</v>
      </c>
      <c r="I19" s="3">
        <v>0</v>
      </c>
      <c r="J19" s="33">
        <f t="shared" si="3"/>
        <v>1</v>
      </c>
      <c r="K19" s="3">
        <v>1</v>
      </c>
      <c r="L19" s="3">
        <v>0</v>
      </c>
      <c r="M19" s="3">
        <f t="shared" si="5"/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4">
        <v>10000000</v>
      </c>
      <c r="U19" s="4"/>
    </row>
    <row r="20" spans="1:21" ht="33" hidden="1" customHeight="1" x14ac:dyDescent="0.25">
      <c r="A20" s="3" t="s">
        <v>56</v>
      </c>
      <c r="B20" s="33">
        <f t="shared" si="1"/>
        <v>27</v>
      </c>
      <c r="C20" s="3">
        <v>27</v>
      </c>
      <c r="D20" s="3">
        <v>0</v>
      </c>
      <c r="E20" s="33">
        <f t="shared" si="4"/>
        <v>0</v>
      </c>
      <c r="F20" s="3">
        <v>0</v>
      </c>
      <c r="G20" s="3">
        <v>0</v>
      </c>
      <c r="H20" s="33">
        <f t="shared" si="2"/>
        <v>27</v>
      </c>
      <c r="I20" s="3">
        <v>0</v>
      </c>
      <c r="J20" s="33">
        <f t="shared" si="3"/>
        <v>27</v>
      </c>
      <c r="K20" s="3">
        <v>27</v>
      </c>
      <c r="L20" s="3">
        <v>0</v>
      </c>
      <c r="M20" s="3">
        <f t="shared" si="5"/>
        <v>27</v>
      </c>
      <c r="N20" s="3">
        <v>27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4">
        <v>43500000</v>
      </c>
      <c r="U20" s="4"/>
    </row>
    <row r="21" spans="1:21" ht="33" hidden="1" customHeight="1" x14ac:dyDescent="0.25">
      <c r="A21" s="16" t="s">
        <v>57</v>
      </c>
      <c r="B21" s="33">
        <f t="shared" si="1"/>
        <v>5</v>
      </c>
      <c r="C21" s="3">
        <v>5</v>
      </c>
      <c r="D21" s="3">
        <v>0</v>
      </c>
      <c r="E21" s="33">
        <f t="shared" si="4"/>
        <v>0</v>
      </c>
      <c r="F21" s="3"/>
      <c r="G21" s="3"/>
      <c r="H21" s="33">
        <f t="shared" si="2"/>
        <v>5</v>
      </c>
      <c r="I21" s="3">
        <v>0</v>
      </c>
      <c r="J21" s="33">
        <f t="shared" si="3"/>
        <v>5</v>
      </c>
      <c r="K21" s="3">
        <v>5</v>
      </c>
      <c r="L21" s="3">
        <v>0</v>
      </c>
      <c r="M21" s="3">
        <f t="shared" si="5"/>
        <v>5</v>
      </c>
      <c r="N21" s="3">
        <v>5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4">
        <v>4800000</v>
      </c>
      <c r="U21" s="4"/>
    </row>
    <row r="22" spans="1:21" ht="33" hidden="1" customHeight="1" x14ac:dyDescent="0.25">
      <c r="A22" s="16" t="s">
        <v>58</v>
      </c>
      <c r="B22" s="33">
        <f t="shared" si="1"/>
        <v>3</v>
      </c>
      <c r="C22" s="3">
        <v>3</v>
      </c>
      <c r="D22" s="3">
        <v>0</v>
      </c>
      <c r="E22" s="33">
        <f t="shared" si="4"/>
        <v>0</v>
      </c>
      <c r="F22" s="3"/>
      <c r="G22" s="3"/>
      <c r="H22" s="33">
        <f t="shared" si="2"/>
        <v>3</v>
      </c>
      <c r="I22" s="3"/>
      <c r="J22" s="33">
        <f t="shared" si="3"/>
        <v>3</v>
      </c>
      <c r="K22" s="3">
        <v>3</v>
      </c>
      <c r="L22" s="3">
        <v>0</v>
      </c>
      <c r="M22" s="3">
        <f t="shared" si="5"/>
        <v>3</v>
      </c>
      <c r="N22" s="3">
        <v>3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4">
        <v>0</v>
      </c>
      <c r="U22" s="4"/>
    </row>
    <row r="23" spans="1:21" ht="33" hidden="1" customHeight="1" x14ac:dyDescent="0.25">
      <c r="A23" s="16" t="s">
        <v>59</v>
      </c>
      <c r="B23" s="33">
        <f>C23+D23+E23</f>
        <v>6</v>
      </c>
      <c r="C23" s="3">
        <v>6</v>
      </c>
      <c r="D23" s="3">
        <v>0</v>
      </c>
      <c r="E23" s="33">
        <f t="shared" si="4"/>
        <v>0</v>
      </c>
      <c r="F23" s="3"/>
      <c r="G23" s="3"/>
      <c r="H23" s="33">
        <f t="shared" si="2"/>
        <v>6</v>
      </c>
      <c r="I23" s="3">
        <v>0</v>
      </c>
      <c r="J23" s="33">
        <f t="shared" si="3"/>
        <v>6</v>
      </c>
      <c r="K23" s="3">
        <v>6</v>
      </c>
      <c r="L23" s="3">
        <v>0</v>
      </c>
      <c r="M23" s="3">
        <f t="shared" si="5"/>
        <v>6</v>
      </c>
      <c r="N23" s="3">
        <v>6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4">
        <v>3000000</v>
      </c>
      <c r="U23" s="4"/>
    </row>
    <row r="24" spans="1:21" s="32" customFormat="1" ht="39.75" customHeight="1" x14ac:dyDescent="0.25">
      <c r="A24" s="5" t="s">
        <v>21</v>
      </c>
      <c r="B24" s="24">
        <f t="shared" ref="B24:U24" si="6">SUM(B25:B28)</f>
        <v>57</v>
      </c>
      <c r="C24" s="24">
        <f t="shared" si="6"/>
        <v>49</v>
      </c>
      <c r="D24" s="24">
        <f t="shared" si="6"/>
        <v>4</v>
      </c>
      <c r="E24" s="24">
        <f t="shared" si="6"/>
        <v>4</v>
      </c>
      <c r="F24" s="24">
        <f t="shared" si="6"/>
        <v>4</v>
      </c>
      <c r="G24" s="24">
        <f t="shared" si="6"/>
        <v>0</v>
      </c>
      <c r="H24" s="24">
        <f t="shared" si="6"/>
        <v>49</v>
      </c>
      <c r="I24" s="24">
        <f t="shared" si="6"/>
        <v>4</v>
      </c>
      <c r="J24" s="24">
        <f t="shared" si="6"/>
        <v>45</v>
      </c>
      <c r="K24" s="24">
        <f t="shared" si="6"/>
        <v>45</v>
      </c>
      <c r="L24" s="24">
        <f t="shared" si="6"/>
        <v>0</v>
      </c>
      <c r="M24" s="5">
        <f t="shared" si="6"/>
        <v>49</v>
      </c>
      <c r="N24" s="24">
        <f t="shared" si="6"/>
        <v>48</v>
      </c>
      <c r="O24" s="24">
        <f t="shared" si="6"/>
        <v>1</v>
      </c>
      <c r="P24" s="24">
        <f t="shared" si="6"/>
        <v>0</v>
      </c>
      <c r="Q24" s="24">
        <f t="shared" si="6"/>
        <v>0</v>
      </c>
      <c r="R24" s="24">
        <f t="shared" si="6"/>
        <v>0</v>
      </c>
      <c r="S24" s="24">
        <f t="shared" si="6"/>
        <v>0</v>
      </c>
      <c r="T24" s="31">
        <f t="shared" si="6"/>
        <v>92050000</v>
      </c>
      <c r="U24" s="24">
        <f t="shared" si="6"/>
        <v>0</v>
      </c>
    </row>
    <row r="25" spans="1:21" ht="39.75" hidden="1" customHeight="1" x14ac:dyDescent="0.25">
      <c r="A25" s="3" t="s">
        <v>51</v>
      </c>
      <c r="B25" s="33">
        <f>C25+D25+E25</f>
        <v>42</v>
      </c>
      <c r="C25" s="3">
        <v>42</v>
      </c>
      <c r="D25" s="3">
        <v>0</v>
      </c>
      <c r="E25" s="33"/>
      <c r="F25" s="3">
        <v>0</v>
      </c>
      <c r="G25" s="3">
        <v>0</v>
      </c>
      <c r="H25" s="33">
        <f t="shared" si="2"/>
        <v>42</v>
      </c>
      <c r="I25" s="3"/>
      <c r="J25" s="33">
        <f t="shared" si="3"/>
        <v>42</v>
      </c>
      <c r="K25" s="3">
        <v>42</v>
      </c>
      <c r="L25" s="3">
        <v>0</v>
      </c>
      <c r="M25" s="3">
        <v>42</v>
      </c>
      <c r="N25" s="3">
        <v>42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4">
        <v>64050000</v>
      </c>
      <c r="U25" s="4"/>
    </row>
    <row r="26" spans="1:21" ht="39.75" hidden="1" customHeight="1" x14ac:dyDescent="0.25">
      <c r="A26" s="3" t="s">
        <v>52</v>
      </c>
      <c r="B26" s="33">
        <f>C26+D26+E26</f>
        <v>4</v>
      </c>
      <c r="C26" s="3">
        <v>4</v>
      </c>
      <c r="D26" s="3">
        <v>0</v>
      </c>
      <c r="E26" s="33"/>
      <c r="F26" s="3">
        <v>0</v>
      </c>
      <c r="G26" s="3">
        <v>0</v>
      </c>
      <c r="H26" s="33">
        <f t="shared" si="2"/>
        <v>4</v>
      </c>
      <c r="I26" s="3">
        <v>4</v>
      </c>
      <c r="J26" s="33">
        <f t="shared" si="3"/>
        <v>0</v>
      </c>
      <c r="K26" s="3">
        <v>0</v>
      </c>
      <c r="L26" s="3">
        <v>0</v>
      </c>
      <c r="M26" s="3">
        <v>4</v>
      </c>
      <c r="N26" s="3">
        <v>3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4">
        <v>5500000</v>
      </c>
      <c r="U26" s="4"/>
    </row>
    <row r="27" spans="1:21" ht="39.75" hidden="1" customHeight="1" x14ac:dyDescent="0.25">
      <c r="A27" s="3" t="s">
        <v>33</v>
      </c>
      <c r="B27" s="33">
        <f>C27+D27+E27</f>
        <v>10</v>
      </c>
      <c r="C27" s="3">
        <v>2</v>
      </c>
      <c r="D27" s="3">
        <v>4</v>
      </c>
      <c r="E27" s="33">
        <f>G27+F27</f>
        <v>4</v>
      </c>
      <c r="F27" s="3">
        <v>4</v>
      </c>
      <c r="G27" s="3">
        <v>0</v>
      </c>
      <c r="H27" s="33">
        <f t="shared" si="2"/>
        <v>2</v>
      </c>
      <c r="I27" s="3">
        <v>0</v>
      </c>
      <c r="J27" s="33">
        <f t="shared" si="3"/>
        <v>2</v>
      </c>
      <c r="K27" s="3">
        <v>2</v>
      </c>
      <c r="L27" s="3">
        <v>0</v>
      </c>
      <c r="M27" s="3">
        <v>2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4">
        <v>20500000</v>
      </c>
      <c r="U27" s="4"/>
    </row>
    <row r="28" spans="1:21" ht="39.75" hidden="1" customHeight="1" x14ac:dyDescent="0.25">
      <c r="A28" s="3" t="s">
        <v>56</v>
      </c>
      <c r="B28" s="33">
        <f>C28+D28+E28</f>
        <v>1</v>
      </c>
      <c r="C28" s="3">
        <v>1</v>
      </c>
      <c r="D28" s="3">
        <v>0</v>
      </c>
      <c r="E28" s="33"/>
      <c r="F28" s="3">
        <v>0</v>
      </c>
      <c r="G28" s="3">
        <v>0</v>
      </c>
      <c r="H28" s="33">
        <f t="shared" si="2"/>
        <v>1</v>
      </c>
      <c r="I28" s="3">
        <v>0</v>
      </c>
      <c r="J28" s="33">
        <f t="shared" si="3"/>
        <v>1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4">
        <v>2000000</v>
      </c>
      <c r="U28" s="4"/>
    </row>
    <row r="29" spans="1:21" ht="33" customHeight="1" x14ac:dyDescent="0.25">
      <c r="A29" s="6" t="s">
        <v>13</v>
      </c>
      <c r="B29" s="24">
        <f>B13+B24</f>
        <v>505</v>
      </c>
      <c r="C29" s="24">
        <f t="shared" ref="C29:U29" si="7">C13+C24</f>
        <v>494</v>
      </c>
      <c r="D29" s="24">
        <f t="shared" si="7"/>
        <v>5</v>
      </c>
      <c r="E29" s="24">
        <f t="shared" si="7"/>
        <v>6</v>
      </c>
      <c r="F29" s="24">
        <f t="shared" si="7"/>
        <v>6</v>
      </c>
      <c r="G29" s="24">
        <f t="shared" si="7"/>
        <v>0</v>
      </c>
      <c r="H29" s="24">
        <f t="shared" si="7"/>
        <v>492</v>
      </c>
      <c r="I29" s="24">
        <f t="shared" si="7"/>
        <v>56</v>
      </c>
      <c r="J29" s="24">
        <f t="shared" si="7"/>
        <v>436</v>
      </c>
      <c r="K29" s="24">
        <f t="shared" si="7"/>
        <v>422</v>
      </c>
      <c r="L29" s="24">
        <f t="shared" si="7"/>
        <v>14</v>
      </c>
      <c r="M29" s="5">
        <f t="shared" si="7"/>
        <v>489</v>
      </c>
      <c r="N29" s="24">
        <f t="shared" si="7"/>
        <v>449</v>
      </c>
      <c r="O29" s="24">
        <f t="shared" si="7"/>
        <v>13</v>
      </c>
      <c r="P29" s="24">
        <f t="shared" si="7"/>
        <v>1</v>
      </c>
      <c r="Q29" s="24">
        <f t="shared" si="7"/>
        <v>0</v>
      </c>
      <c r="R29" s="24">
        <f t="shared" si="7"/>
        <v>0</v>
      </c>
      <c r="S29" s="24">
        <f t="shared" si="7"/>
        <v>0</v>
      </c>
      <c r="T29" s="31">
        <f t="shared" si="7"/>
        <v>1115325000</v>
      </c>
      <c r="U29" s="31">
        <f t="shared" si="7"/>
        <v>305168000</v>
      </c>
    </row>
  </sheetData>
  <mergeCells count="36">
    <mergeCell ref="P9:P11"/>
    <mergeCell ref="F10:F11"/>
    <mergeCell ref="G10:G11"/>
    <mergeCell ref="K10:K11"/>
    <mergeCell ref="L10:L11"/>
    <mergeCell ref="F9:G9"/>
    <mergeCell ref="J9:J11"/>
    <mergeCell ref="K9:L9"/>
    <mergeCell ref="N9:N11"/>
    <mergeCell ref="O9:O11"/>
    <mergeCell ref="M8:M11"/>
    <mergeCell ref="N8:P8"/>
    <mergeCell ref="H7:H11"/>
    <mergeCell ref="M7:P7"/>
    <mergeCell ref="Q7:Q11"/>
    <mergeCell ref="T1:U1"/>
    <mergeCell ref="A2:D2"/>
    <mergeCell ref="A4:U4"/>
    <mergeCell ref="A6:A11"/>
    <mergeCell ref="B6:G6"/>
    <mergeCell ref="H6:L6"/>
    <mergeCell ref="M6:U6"/>
    <mergeCell ref="B7:B11"/>
    <mergeCell ref="C7:G7"/>
    <mergeCell ref="T7:T11"/>
    <mergeCell ref="U7:U11"/>
    <mergeCell ref="C8:C11"/>
    <mergeCell ref="R7:R11"/>
    <mergeCell ref="D8:D11"/>
    <mergeCell ref="S7:S11"/>
    <mergeCell ref="E8:G8"/>
    <mergeCell ref="I8:I11"/>
    <mergeCell ref="E9:E11"/>
    <mergeCell ref="I7:L7"/>
    <mergeCell ref="A1:D1"/>
    <mergeCell ref="J8:L8"/>
  </mergeCells>
  <pageMargins left="0.19685039370078741" right="0.19685039370078741" top="0.62992125984251968" bottom="0.23622047244094491" header="0.31496062992125984" footer="0.31496062992125984"/>
  <pageSetup paperSize="9" scale="7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75C8-0FFE-4FC2-8E6C-58AB7E5BE719}">
  <dimension ref="A1:U13"/>
  <sheetViews>
    <sheetView topLeftCell="A4" zoomScaleNormal="100" workbookViewId="0">
      <selection activeCell="X12" sqref="X12"/>
    </sheetView>
  </sheetViews>
  <sheetFormatPr defaultRowHeight="15" x14ac:dyDescent="0.25"/>
  <cols>
    <col min="1" max="1" width="13.85546875" customWidth="1"/>
    <col min="2" max="2" width="8.5703125" customWidth="1"/>
    <col min="3" max="4" width="9.28515625" bestFit="1" customWidth="1"/>
    <col min="5" max="5" width="8" customWidth="1"/>
    <col min="6" max="6" width="7.85546875" customWidth="1"/>
    <col min="7" max="7" width="9.28515625" bestFit="1" customWidth="1"/>
    <col min="8" max="8" width="7.85546875" customWidth="1"/>
    <col min="9" max="9" width="8" customWidth="1"/>
    <col min="10" max="10" width="7.85546875" customWidth="1"/>
    <col min="11" max="12" width="9.28515625" bestFit="1" customWidth="1"/>
    <col min="13" max="13" width="7.28515625" customWidth="1"/>
    <col min="14" max="16" width="9.28515625" bestFit="1" customWidth="1"/>
    <col min="17" max="18" width="8" customWidth="1"/>
    <col min="19" max="19" width="9.28515625" bestFit="1" customWidth="1"/>
    <col min="20" max="20" width="12.42578125" bestFit="1" customWidth="1"/>
    <col min="21" max="21" width="11.28515625" bestFit="1" customWidth="1"/>
  </cols>
  <sheetData>
    <row r="1" spans="1:21" x14ac:dyDescent="0.25">
      <c r="T1" s="122" t="s">
        <v>22</v>
      </c>
      <c r="U1" s="122"/>
    </row>
    <row r="2" spans="1:21" ht="30.75" customHeight="1" x14ac:dyDescent="0.25">
      <c r="A2" s="123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9.5" customHeight="1" x14ac:dyDescent="0.25">
      <c r="A3" s="140" t="s">
        <v>60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1" ht="33" customHeight="1" x14ac:dyDescent="0.25">
      <c r="A4" s="127" t="s">
        <v>0</v>
      </c>
      <c r="B4" s="121" t="s">
        <v>1</v>
      </c>
      <c r="C4" s="121"/>
      <c r="D4" s="121"/>
      <c r="E4" s="121"/>
      <c r="F4" s="121"/>
      <c r="G4" s="121"/>
      <c r="H4" s="121" t="s">
        <v>2</v>
      </c>
      <c r="I4" s="121"/>
      <c r="J4" s="121"/>
      <c r="K4" s="121"/>
      <c r="L4" s="121"/>
      <c r="M4" s="121" t="s">
        <v>26</v>
      </c>
      <c r="N4" s="121"/>
      <c r="O4" s="121"/>
      <c r="P4" s="121"/>
      <c r="Q4" s="121"/>
      <c r="R4" s="121"/>
      <c r="S4" s="121"/>
      <c r="T4" s="121"/>
      <c r="U4" s="121"/>
    </row>
    <row r="5" spans="1:21" ht="33" customHeight="1" x14ac:dyDescent="0.25">
      <c r="A5" s="127"/>
      <c r="B5" s="121" t="s">
        <v>3</v>
      </c>
      <c r="C5" s="121" t="s">
        <v>4</v>
      </c>
      <c r="D5" s="121"/>
      <c r="E5" s="121"/>
      <c r="F5" s="121"/>
      <c r="G5" s="121"/>
      <c r="H5" s="121" t="s">
        <v>3</v>
      </c>
      <c r="I5" s="121" t="s">
        <v>4</v>
      </c>
      <c r="J5" s="121"/>
      <c r="K5" s="121"/>
      <c r="L5" s="121"/>
      <c r="M5" s="121" t="s">
        <v>14</v>
      </c>
      <c r="N5" s="121"/>
      <c r="O5" s="121"/>
      <c r="P5" s="121"/>
      <c r="Q5" s="121" t="s">
        <v>18</v>
      </c>
      <c r="R5" s="121" t="s">
        <v>19</v>
      </c>
      <c r="S5" s="121" t="s">
        <v>24</v>
      </c>
      <c r="T5" s="121" t="s">
        <v>5</v>
      </c>
      <c r="U5" s="121" t="s">
        <v>15</v>
      </c>
    </row>
    <row r="6" spans="1:21" ht="33" customHeight="1" x14ac:dyDescent="0.25">
      <c r="A6" s="127"/>
      <c r="B6" s="121"/>
      <c r="C6" s="121" t="s">
        <v>6</v>
      </c>
      <c r="D6" s="121" t="s">
        <v>7</v>
      </c>
      <c r="E6" s="121" t="s">
        <v>8</v>
      </c>
      <c r="F6" s="121"/>
      <c r="G6" s="121"/>
      <c r="H6" s="121"/>
      <c r="I6" s="121" t="s">
        <v>9</v>
      </c>
      <c r="J6" s="121" t="s">
        <v>10</v>
      </c>
      <c r="K6" s="121"/>
      <c r="L6" s="121"/>
      <c r="M6" s="121" t="s">
        <v>3</v>
      </c>
      <c r="N6" s="121" t="s">
        <v>4</v>
      </c>
      <c r="O6" s="121"/>
      <c r="P6" s="121"/>
      <c r="Q6" s="121"/>
      <c r="R6" s="121"/>
      <c r="S6" s="121"/>
      <c r="T6" s="121"/>
      <c r="U6" s="121"/>
    </row>
    <row r="7" spans="1:21" ht="33" customHeight="1" x14ac:dyDescent="0.25">
      <c r="A7" s="127"/>
      <c r="B7" s="121"/>
      <c r="C7" s="121"/>
      <c r="D7" s="121"/>
      <c r="E7" s="121" t="s">
        <v>3</v>
      </c>
      <c r="F7" s="121" t="s">
        <v>4</v>
      </c>
      <c r="G7" s="121"/>
      <c r="H7" s="121"/>
      <c r="I7" s="121"/>
      <c r="J7" s="121" t="s">
        <v>3</v>
      </c>
      <c r="K7" s="120" t="s">
        <v>4</v>
      </c>
      <c r="L7" s="120"/>
      <c r="M7" s="121"/>
      <c r="N7" s="120" t="s">
        <v>27</v>
      </c>
      <c r="O7" s="120" t="s">
        <v>16</v>
      </c>
      <c r="P7" s="120" t="s">
        <v>17</v>
      </c>
      <c r="Q7" s="121"/>
      <c r="R7" s="121"/>
      <c r="S7" s="121"/>
      <c r="T7" s="121"/>
      <c r="U7" s="121"/>
    </row>
    <row r="8" spans="1:21" ht="65.25" customHeight="1" x14ac:dyDescent="0.25">
      <c r="A8" s="127"/>
      <c r="B8" s="121"/>
      <c r="C8" s="121"/>
      <c r="D8" s="121"/>
      <c r="E8" s="121"/>
      <c r="F8" s="120" t="s">
        <v>11</v>
      </c>
      <c r="G8" s="120" t="s">
        <v>20</v>
      </c>
      <c r="H8" s="121"/>
      <c r="I8" s="121"/>
      <c r="J8" s="121"/>
      <c r="K8" s="141" t="s">
        <v>12</v>
      </c>
      <c r="L8" s="141" t="s">
        <v>23</v>
      </c>
      <c r="M8" s="121"/>
      <c r="N8" s="120"/>
      <c r="O8" s="120"/>
      <c r="P8" s="120"/>
      <c r="Q8" s="121"/>
      <c r="R8" s="121"/>
      <c r="S8" s="121"/>
      <c r="T8" s="121"/>
      <c r="U8" s="121"/>
    </row>
    <row r="9" spans="1:21" ht="62.25" customHeight="1" x14ac:dyDescent="0.25">
      <c r="A9" s="127"/>
      <c r="B9" s="121"/>
      <c r="C9" s="121"/>
      <c r="D9" s="121"/>
      <c r="E9" s="121"/>
      <c r="F9" s="120"/>
      <c r="G9" s="120"/>
      <c r="H9" s="121"/>
      <c r="I9" s="121"/>
      <c r="J9" s="121"/>
      <c r="K9" s="142"/>
      <c r="L9" s="142"/>
      <c r="M9" s="121"/>
      <c r="N9" s="120"/>
      <c r="O9" s="120"/>
      <c r="P9" s="120"/>
      <c r="Q9" s="121"/>
      <c r="R9" s="121"/>
      <c r="S9" s="121"/>
      <c r="T9" s="121"/>
      <c r="U9" s="121"/>
    </row>
    <row r="10" spans="1:21" ht="15.75" customHeight="1" x14ac:dyDescent="0.2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  <c r="U10" s="36">
        <v>21</v>
      </c>
    </row>
    <row r="11" spans="1:21" ht="33" customHeight="1" x14ac:dyDescent="0.25">
      <c r="A11" s="37">
        <v>2021</v>
      </c>
      <c r="B11" s="10">
        <v>129</v>
      </c>
      <c r="C11" s="10">
        <v>129</v>
      </c>
      <c r="D11" s="10">
        <v>0</v>
      </c>
      <c r="E11" s="10">
        <v>4</v>
      </c>
      <c r="F11" s="10">
        <v>4</v>
      </c>
      <c r="G11" s="10">
        <v>0</v>
      </c>
      <c r="H11" s="10">
        <v>202</v>
      </c>
      <c r="I11" s="10">
        <v>1</v>
      </c>
      <c r="J11" s="10">
        <v>201</v>
      </c>
      <c r="K11" s="10">
        <v>195</v>
      </c>
      <c r="L11" s="10">
        <v>6</v>
      </c>
      <c r="M11" s="10">
        <v>202</v>
      </c>
      <c r="N11" s="10">
        <v>200</v>
      </c>
      <c r="O11" s="9">
        <v>0</v>
      </c>
      <c r="P11" s="10">
        <v>0</v>
      </c>
      <c r="Q11" s="10">
        <v>0</v>
      </c>
      <c r="R11" s="10">
        <v>0</v>
      </c>
      <c r="S11" s="10">
        <v>0</v>
      </c>
      <c r="T11" s="38">
        <v>234550000</v>
      </c>
      <c r="U11" s="38">
        <v>4050000</v>
      </c>
    </row>
    <row r="12" spans="1:21" ht="48" customHeight="1" x14ac:dyDescent="0.25">
      <c r="A12" s="13" t="s">
        <v>21</v>
      </c>
      <c r="B12" s="10">
        <v>17</v>
      </c>
      <c r="C12" s="10">
        <v>17</v>
      </c>
      <c r="D12" s="10">
        <v>0</v>
      </c>
      <c r="E12" s="10">
        <v>0</v>
      </c>
      <c r="F12" s="10">
        <v>0</v>
      </c>
      <c r="G12" s="10">
        <v>0</v>
      </c>
      <c r="H12" s="10">
        <v>30</v>
      </c>
      <c r="I12" s="10">
        <v>0</v>
      </c>
      <c r="J12" s="10">
        <v>30</v>
      </c>
      <c r="K12" s="10">
        <v>30</v>
      </c>
      <c r="L12" s="10">
        <v>0</v>
      </c>
      <c r="M12" s="10">
        <v>30</v>
      </c>
      <c r="N12" s="10">
        <v>30</v>
      </c>
      <c r="O12" s="9">
        <v>0</v>
      </c>
      <c r="P12" s="10">
        <v>0</v>
      </c>
      <c r="Q12" s="10">
        <v>0</v>
      </c>
      <c r="R12" s="10">
        <v>0</v>
      </c>
      <c r="S12" s="10">
        <v>0</v>
      </c>
      <c r="T12" s="38">
        <v>38890000</v>
      </c>
      <c r="U12" s="10">
        <v>0</v>
      </c>
    </row>
    <row r="13" spans="1:21" ht="33" customHeight="1" x14ac:dyDescent="0.25">
      <c r="A13" s="37" t="s">
        <v>13</v>
      </c>
      <c r="B13" s="13">
        <f>SUM(B11:B12)</f>
        <v>146</v>
      </c>
      <c r="C13" s="13">
        <f t="shared" ref="C13:S13" si="0">SUM(C11:C12)</f>
        <v>146</v>
      </c>
      <c r="D13" s="13">
        <f t="shared" si="0"/>
        <v>0</v>
      </c>
      <c r="E13" s="13">
        <f t="shared" si="0"/>
        <v>4</v>
      </c>
      <c r="F13" s="13">
        <f t="shared" si="0"/>
        <v>4</v>
      </c>
      <c r="G13" s="13">
        <f t="shared" si="0"/>
        <v>0</v>
      </c>
      <c r="H13" s="13">
        <f t="shared" si="0"/>
        <v>232</v>
      </c>
      <c r="I13" s="13">
        <f t="shared" si="0"/>
        <v>1</v>
      </c>
      <c r="J13" s="13">
        <f t="shared" si="0"/>
        <v>231</v>
      </c>
      <c r="K13" s="13">
        <f t="shared" si="0"/>
        <v>225</v>
      </c>
      <c r="L13" s="13">
        <f t="shared" si="0"/>
        <v>6</v>
      </c>
      <c r="M13" s="13">
        <f t="shared" si="0"/>
        <v>232</v>
      </c>
      <c r="N13" s="13">
        <f t="shared" si="0"/>
        <v>230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  <c r="T13" s="39">
        <v>273440000</v>
      </c>
      <c r="U13" s="39">
        <v>40050000</v>
      </c>
    </row>
  </sheetData>
  <mergeCells count="35">
    <mergeCell ref="Q5:Q9"/>
    <mergeCell ref="R5:R9"/>
    <mergeCell ref="S5:S9"/>
    <mergeCell ref="T5:T9"/>
    <mergeCell ref="P7:P9"/>
    <mergeCell ref="M6:M9"/>
    <mergeCell ref="N6:P6"/>
    <mergeCell ref="E7:E9"/>
    <mergeCell ref="F7:G7"/>
    <mergeCell ref="I5:L5"/>
    <mergeCell ref="M5:P5"/>
    <mergeCell ref="F8:F9"/>
    <mergeCell ref="G8:G9"/>
    <mergeCell ref="K8:K9"/>
    <mergeCell ref="L8:L9"/>
    <mergeCell ref="J7:J9"/>
    <mergeCell ref="K7:L7"/>
    <mergeCell ref="N7:N9"/>
    <mergeCell ref="O7:O9"/>
    <mergeCell ref="T1:U1"/>
    <mergeCell ref="A2:U2"/>
    <mergeCell ref="A3:U3"/>
    <mergeCell ref="A4:A9"/>
    <mergeCell ref="B4:G4"/>
    <mergeCell ref="H4:L4"/>
    <mergeCell ref="M4:U4"/>
    <mergeCell ref="B5:B9"/>
    <mergeCell ref="C5:G5"/>
    <mergeCell ref="H5:H9"/>
    <mergeCell ref="U5:U9"/>
    <mergeCell ref="C6:C9"/>
    <mergeCell ref="D6:D9"/>
    <mergeCell ref="E6:G6"/>
    <mergeCell ref="I6:I9"/>
    <mergeCell ref="J6:L6"/>
  </mergeCells>
  <pageMargins left="0.2" right="0.2" top="0.25" bottom="0.25" header="0.3" footer="0.3"/>
  <pageSetup paperSize="9" scale="7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4374-3C20-4287-864D-560CFE65131D}">
  <dimension ref="A1:U13"/>
  <sheetViews>
    <sheetView topLeftCell="A4" zoomScaleNormal="100" workbookViewId="0">
      <selection activeCell="X12" sqref="X12"/>
    </sheetView>
  </sheetViews>
  <sheetFormatPr defaultRowHeight="15" x14ac:dyDescent="0.25"/>
  <cols>
    <col min="1" max="1" width="10.7109375" customWidth="1"/>
    <col min="2" max="2" width="8.5703125" customWidth="1"/>
    <col min="5" max="5" width="8" customWidth="1"/>
    <col min="6" max="6" width="7.85546875" customWidth="1"/>
    <col min="8" max="8" width="7.85546875" customWidth="1"/>
    <col min="9" max="9" width="8" customWidth="1"/>
    <col min="10" max="10" width="7.85546875" customWidth="1"/>
    <col min="13" max="13" width="7.28515625" customWidth="1"/>
    <col min="17" max="18" width="8" customWidth="1"/>
    <col min="20" max="20" width="14.42578125" bestFit="1" customWidth="1"/>
    <col min="21" max="21" width="12.5703125" bestFit="1" customWidth="1"/>
  </cols>
  <sheetData>
    <row r="1" spans="1:21" x14ac:dyDescent="0.25">
      <c r="T1" s="122" t="s">
        <v>22</v>
      </c>
      <c r="U1" s="122"/>
    </row>
    <row r="2" spans="1:21" ht="30.75" customHeight="1" x14ac:dyDescent="0.25">
      <c r="A2" s="123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4" spans="1:21" ht="33" customHeight="1" x14ac:dyDescent="0.25">
      <c r="A4" s="129" t="s">
        <v>0</v>
      </c>
      <c r="B4" s="130" t="s">
        <v>1</v>
      </c>
      <c r="C4" s="130"/>
      <c r="D4" s="130"/>
      <c r="E4" s="130"/>
      <c r="F4" s="130"/>
      <c r="G4" s="130"/>
      <c r="H4" s="130" t="s">
        <v>2</v>
      </c>
      <c r="I4" s="130"/>
      <c r="J4" s="130"/>
      <c r="K4" s="130"/>
      <c r="L4" s="130"/>
      <c r="M4" s="130" t="s">
        <v>26</v>
      </c>
      <c r="N4" s="130"/>
      <c r="O4" s="130"/>
      <c r="P4" s="130"/>
      <c r="Q4" s="130"/>
      <c r="R4" s="130"/>
      <c r="S4" s="130"/>
      <c r="T4" s="130"/>
      <c r="U4" s="130"/>
    </row>
    <row r="5" spans="1:21" ht="33" customHeight="1" x14ac:dyDescent="0.25">
      <c r="A5" s="129"/>
      <c r="B5" s="130" t="s">
        <v>3</v>
      </c>
      <c r="C5" s="130" t="s">
        <v>4</v>
      </c>
      <c r="D5" s="130"/>
      <c r="E5" s="130"/>
      <c r="F5" s="130"/>
      <c r="G5" s="130"/>
      <c r="H5" s="130" t="s">
        <v>3</v>
      </c>
      <c r="I5" s="130" t="s">
        <v>4</v>
      </c>
      <c r="J5" s="130"/>
      <c r="K5" s="130"/>
      <c r="L5" s="130"/>
      <c r="M5" s="130" t="s">
        <v>14</v>
      </c>
      <c r="N5" s="130"/>
      <c r="O5" s="130"/>
      <c r="P5" s="130"/>
      <c r="Q5" s="130" t="s">
        <v>18</v>
      </c>
      <c r="R5" s="130" t="s">
        <v>19</v>
      </c>
      <c r="S5" s="130" t="s">
        <v>24</v>
      </c>
      <c r="T5" s="130" t="s">
        <v>5</v>
      </c>
      <c r="U5" s="130" t="s">
        <v>15</v>
      </c>
    </row>
    <row r="6" spans="1:21" ht="33" customHeight="1" x14ac:dyDescent="0.25">
      <c r="A6" s="129"/>
      <c r="B6" s="130"/>
      <c r="C6" s="130" t="s">
        <v>6</v>
      </c>
      <c r="D6" s="130" t="s">
        <v>7</v>
      </c>
      <c r="E6" s="130" t="s">
        <v>8</v>
      </c>
      <c r="F6" s="130"/>
      <c r="G6" s="130"/>
      <c r="H6" s="130"/>
      <c r="I6" s="130" t="s">
        <v>9</v>
      </c>
      <c r="J6" s="130" t="s">
        <v>10</v>
      </c>
      <c r="K6" s="130"/>
      <c r="L6" s="130"/>
      <c r="M6" s="130" t="s">
        <v>3</v>
      </c>
      <c r="N6" s="130" t="s">
        <v>4</v>
      </c>
      <c r="O6" s="130"/>
      <c r="P6" s="130"/>
      <c r="Q6" s="130"/>
      <c r="R6" s="130"/>
      <c r="S6" s="130"/>
      <c r="T6" s="130"/>
      <c r="U6" s="130"/>
    </row>
    <row r="7" spans="1:21" ht="33" customHeight="1" x14ac:dyDescent="0.25">
      <c r="A7" s="129"/>
      <c r="B7" s="130"/>
      <c r="C7" s="130"/>
      <c r="D7" s="130"/>
      <c r="E7" s="130" t="s">
        <v>3</v>
      </c>
      <c r="F7" s="130" t="s">
        <v>4</v>
      </c>
      <c r="G7" s="130"/>
      <c r="H7" s="130"/>
      <c r="I7" s="130"/>
      <c r="J7" s="130" t="s">
        <v>3</v>
      </c>
      <c r="K7" s="131" t="s">
        <v>4</v>
      </c>
      <c r="L7" s="131"/>
      <c r="M7" s="130"/>
      <c r="N7" s="131" t="s">
        <v>27</v>
      </c>
      <c r="O7" s="131" t="s">
        <v>16</v>
      </c>
      <c r="P7" s="131" t="s">
        <v>17</v>
      </c>
      <c r="Q7" s="130"/>
      <c r="R7" s="130"/>
      <c r="S7" s="130"/>
      <c r="T7" s="130"/>
      <c r="U7" s="130"/>
    </row>
    <row r="8" spans="1:21" ht="65.25" customHeight="1" x14ac:dyDescent="0.25">
      <c r="A8" s="129"/>
      <c r="B8" s="130"/>
      <c r="C8" s="130"/>
      <c r="D8" s="130"/>
      <c r="E8" s="130"/>
      <c r="F8" s="131" t="s">
        <v>11</v>
      </c>
      <c r="G8" s="131" t="s">
        <v>20</v>
      </c>
      <c r="H8" s="130"/>
      <c r="I8" s="130"/>
      <c r="J8" s="130"/>
      <c r="K8" s="132" t="s">
        <v>12</v>
      </c>
      <c r="L8" s="132" t="s">
        <v>23</v>
      </c>
      <c r="M8" s="130"/>
      <c r="N8" s="131"/>
      <c r="O8" s="131"/>
      <c r="P8" s="131"/>
      <c r="Q8" s="130"/>
      <c r="R8" s="130"/>
      <c r="S8" s="130"/>
      <c r="T8" s="130"/>
      <c r="U8" s="130"/>
    </row>
    <row r="9" spans="1:21" ht="62.25" customHeight="1" x14ac:dyDescent="0.25">
      <c r="A9" s="129"/>
      <c r="B9" s="130"/>
      <c r="C9" s="130"/>
      <c r="D9" s="130"/>
      <c r="E9" s="130"/>
      <c r="F9" s="131"/>
      <c r="G9" s="131"/>
      <c r="H9" s="130"/>
      <c r="I9" s="130"/>
      <c r="J9" s="130"/>
      <c r="K9" s="133"/>
      <c r="L9" s="133"/>
      <c r="M9" s="130"/>
      <c r="N9" s="131"/>
      <c r="O9" s="131"/>
      <c r="P9" s="131"/>
      <c r="Q9" s="130"/>
      <c r="R9" s="130"/>
      <c r="S9" s="130"/>
      <c r="T9" s="130"/>
      <c r="U9" s="130"/>
    </row>
    <row r="10" spans="1:21" ht="15.7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</row>
    <row r="11" spans="1:21" ht="33" customHeight="1" x14ac:dyDescent="0.25">
      <c r="A11" s="2">
        <v>2021</v>
      </c>
      <c r="B11" s="3">
        <v>105</v>
      </c>
      <c r="C11" s="3">
        <v>105</v>
      </c>
      <c r="D11" s="3">
        <v>0</v>
      </c>
      <c r="E11" s="3">
        <v>0</v>
      </c>
      <c r="F11" s="3"/>
      <c r="G11" s="3"/>
      <c r="H11" s="3">
        <v>105</v>
      </c>
      <c r="I11" s="3"/>
      <c r="J11" s="3"/>
      <c r="K11" s="3">
        <v>105</v>
      </c>
      <c r="L11" s="3"/>
      <c r="M11" s="3"/>
      <c r="N11" s="3">
        <v>93</v>
      </c>
      <c r="O11" s="16">
        <v>0</v>
      </c>
      <c r="P11" s="3">
        <v>0</v>
      </c>
      <c r="Q11" s="3">
        <v>0</v>
      </c>
      <c r="R11" s="3">
        <v>0</v>
      </c>
      <c r="S11" s="3">
        <v>0</v>
      </c>
      <c r="T11" s="40">
        <v>189650000</v>
      </c>
      <c r="U11" s="40">
        <v>7100000</v>
      </c>
    </row>
    <row r="12" spans="1:21" ht="39.75" customHeight="1" x14ac:dyDescent="0.25">
      <c r="A12" s="5" t="s">
        <v>21</v>
      </c>
      <c r="B12" s="3">
        <v>7</v>
      </c>
      <c r="C12" s="3">
        <v>7</v>
      </c>
      <c r="D12" s="3">
        <v>0</v>
      </c>
      <c r="E12" s="3">
        <v>0</v>
      </c>
      <c r="F12" s="3"/>
      <c r="G12" s="3"/>
      <c r="H12" s="3">
        <v>7</v>
      </c>
      <c r="I12" s="3"/>
      <c r="J12" s="3"/>
      <c r="K12" s="3">
        <v>7</v>
      </c>
      <c r="L12" s="3"/>
      <c r="M12" s="3"/>
      <c r="N12" s="3">
        <v>3</v>
      </c>
      <c r="O12" s="16">
        <v>0</v>
      </c>
      <c r="P12" s="3">
        <v>0</v>
      </c>
      <c r="Q12" s="3">
        <v>0</v>
      </c>
      <c r="R12" s="3">
        <v>0</v>
      </c>
      <c r="S12" s="3">
        <v>0</v>
      </c>
      <c r="T12" s="40">
        <v>2650000</v>
      </c>
      <c r="U12" s="41"/>
    </row>
    <row r="13" spans="1:21" ht="33" customHeight="1" x14ac:dyDescent="0.25">
      <c r="A13" s="6" t="s">
        <v>13</v>
      </c>
      <c r="B13" s="5">
        <f>SUM(B11:B12)</f>
        <v>112</v>
      </c>
      <c r="C13" s="5">
        <f t="shared" ref="C13:U13" si="0">SUM(C11:C12)</f>
        <v>112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112</v>
      </c>
      <c r="I13" s="5">
        <f t="shared" si="0"/>
        <v>0</v>
      </c>
      <c r="J13" s="5">
        <f t="shared" si="0"/>
        <v>0</v>
      </c>
      <c r="K13" s="5">
        <f t="shared" si="0"/>
        <v>112</v>
      </c>
      <c r="L13" s="5">
        <f t="shared" si="0"/>
        <v>0</v>
      </c>
      <c r="M13" s="5">
        <f t="shared" si="0"/>
        <v>0</v>
      </c>
      <c r="N13" s="5">
        <f t="shared" si="0"/>
        <v>96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42">
        <f>SUM(T11:T12)</f>
        <v>192300000</v>
      </c>
      <c r="U13" s="42">
        <f t="shared" si="0"/>
        <v>7100000</v>
      </c>
    </row>
  </sheetData>
  <mergeCells count="34">
    <mergeCell ref="C6:C9"/>
    <mergeCell ref="D6:D9"/>
    <mergeCell ref="E6:G6"/>
    <mergeCell ref="I6:I9"/>
    <mergeCell ref="J6:L6"/>
    <mergeCell ref="E7:E9"/>
    <mergeCell ref="F7:G7"/>
    <mergeCell ref="J7:J9"/>
    <mergeCell ref="K7:L7"/>
    <mergeCell ref="F8:F9"/>
    <mergeCell ref="G8:G9"/>
    <mergeCell ref="K8:K9"/>
    <mergeCell ref="L8:L9"/>
    <mergeCell ref="Q5:Q9"/>
    <mergeCell ref="R5:R9"/>
    <mergeCell ref="S5:S9"/>
    <mergeCell ref="T5:T9"/>
    <mergeCell ref="M6:M9"/>
    <mergeCell ref="T1:U1"/>
    <mergeCell ref="A2:U2"/>
    <mergeCell ref="A4:A9"/>
    <mergeCell ref="B4:G4"/>
    <mergeCell ref="H4:L4"/>
    <mergeCell ref="M4:U4"/>
    <mergeCell ref="B5:B9"/>
    <mergeCell ref="C5:G5"/>
    <mergeCell ref="H5:H9"/>
    <mergeCell ref="I5:L5"/>
    <mergeCell ref="U5:U9"/>
    <mergeCell ref="N6:P6"/>
    <mergeCell ref="N7:N9"/>
    <mergeCell ref="O7:O9"/>
    <mergeCell ref="P7:P9"/>
    <mergeCell ref="M5:P5"/>
  </mergeCells>
  <pageMargins left="0.2" right="0.2" top="0.25" bottom="0.25" header="0.3" footer="0.3"/>
  <pageSetup paperSize="9" scale="7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6BB5F-5885-4893-A257-1AD17337F67E}">
  <dimension ref="A1:U20"/>
  <sheetViews>
    <sheetView workbookViewId="0">
      <selection activeCell="X12" sqref="X12"/>
    </sheetView>
  </sheetViews>
  <sheetFormatPr defaultRowHeight="15" x14ac:dyDescent="0.25"/>
  <cols>
    <col min="1" max="1" width="11.28515625" style="43" customWidth="1"/>
    <col min="2" max="6" width="7.7109375" style="43" customWidth="1"/>
    <col min="7" max="7" width="11.28515625" style="43" customWidth="1"/>
    <col min="8" max="8" width="6.140625" style="43" customWidth="1"/>
    <col min="9" max="9" width="6.85546875" style="43" customWidth="1"/>
    <col min="10" max="12" width="7.7109375" style="43" customWidth="1"/>
    <col min="13" max="13" width="6.28515625" style="43" customWidth="1"/>
    <col min="14" max="19" width="7.7109375" style="43" customWidth="1"/>
    <col min="20" max="20" width="11.5703125" style="43" customWidth="1"/>
    <col min="21" max="21" width="10.85546875" style="43" customWidth="1"/>
    <col min="22" max="256" width="9.140625" style="43"/>
    <col min="257" max="257" width="11.28515625" style="43" customWidth="1"/>
    <col min="258" max="262" width="7.7109375" style="43" customWidth="1"/>
    <col min="263" max="263" width="11.28515625" style="43" customWidth="1"/>
    <col min="264" max="264" width="6.140625" style="43" customWidth="1"/>
    <col min="265" max="265" width="6.85546875" style="43" customWidth="1"/>
    <col min="266" max="268" width="7.7109375" style="43" customWidth="1"/>
    <col min="269" max="269" width="6.28515625" style="43" customWidth="1"/>
    <col min="270" max="275" width="7.7109375" style="43" customWidth="1"/>
    <col min="276" max="276" width="11.5703125" style="43" customWidth="1"/>
    <col min="277" max="277" width="10.85546875" style="43" customWidth="1"/>
    <col min="278" max="512" width="9.140625" style="43"/>
    <col min="513" max="513" width="11.28515625" style="43" customWidth="1"/>
    <col min="514" max="518" width="7.7109375" style="43" customWidth="1"/>
    <col min="519" max="519" width="11.28515625" style="43" customWidth="1"/>
    <col min="520" max="520" width="6.140625" style="43" customWidth="1"/>
    <col min="521" max="521" width="6.85546875" style="43" customWidth="1"/>
    <col min="522" max="524" width="7.7109375" style="43" customWidth="1"/>
    <col min="525" max="525" width="6.28515625" style="43" customWidth="1"/>
    <col min="526" max="531" width="7.7109375" style="43" customWidth="1"/>
    <col min="532" max="532" width="11.5703125" style="43" customWidth="1"/>
    <col min="533" max="533" width="10.85546875" style="43" customWidth="1"/>
    <col min="534" max="768" width="9.140625" style="43"/>
    <col min="769" max="769" width="11.28515625" style="43" customWidth="1"/>
    <col min="770" max="774" width="7.7109375" style="43" customWidth="1"/>
    <col min="775" max="775" width="11.28515625" style="43" customWidth="1"/>
    <col min="776" max="776" width="6.140625" style="43" customWidth="1"/>
    <col min="777" max="777" width="6.85546875" style="43" customWidth="1"/>
    <col min="778" max="780" width="7.7109375" style="43" customWidth="1"/>
    <col min="781" max="781" width="6.28515625" style="43" customWidth="1"/>
    <col min="782" max="787" width="7.7109375" style="43" customWidth="1"/>
    <col min="788" max="788" width="11.5703125" style="43" customWidth="1"/>
    <col min="789" max="789" width="10.85546875" style="43" customWidth="1"/>
    <col min="790" max="1024" width="9.140625" style="43"/>
    <col min="1025" max="1025" width="11.28515625" style="43" customWidth="1"/>
    <col min="1026" max="1030" width="7.7109375" style="43" customWidth="1"/>
    <col min="1031" max="1031" width="11.28515625" style="43" customWidth="1"/>
    <col min="1032" max="1032" width="6.140625" style="43" customWidth="1"/>
    <col min="1033" max="1033" width="6.85546875" style="43" customWidth="1"/>
    <col min="1034" max="1036" width="7.7109375" style="43" customWidth="1"/>
    <col min="1037" max="1037" width="6.28515625" style="43" customWidth="1"/>
    <col min="1038" max="1043" width="7.7109375" style="43" customWidth="1"/>
    <col min="1044" max="1044" width="11.5703125" style="43" customWidth="1"/>
    <col min="1045" max="1045" width="10.85546875" style="43" customWidth="1"/>
    <col min="1046" max="1280" width="9.140625" style="43"/>
    <col min="1281" max="1281" width="11.28515625" style="43" customWidth="1"/>
    <col min="1282" max="1286" width="7.7109375" style="43" customWidth="1"/>
    <col min="1287" max="1287" width="11.28515625" style="43" customWidth="1"/>
    <col min="1288" max="1288" width="6.140625" style="43" customWidth="1"/>
    <col min="1289" max="1289" width="6.85546875" style="43" customWidth="1"/>
    <col min="1290" max="1292" width="7.7109375" style="43" customWidth="1"/>
    <col min="1293" max="1293" width="6.28515625" style="43" customWidth="1"/>
    <col min="1294" max="1299" width="7.7109375" style="43" customWidth="1"/>
    <col min="1300" max="1300" width="11.5703125" style="43" customWidth="1"/>
    <col min="1301" max="1301" width="10.85546875" style="43" customWidth="1"/>
    <col min="1302" max="1536" width="9.140625" style="43"/>
    <col min="1537" max="1537" width="11.28515625" style="43" customWidth="1"/>
    <col min="1538" max="1542" width="7.7109375" style="43" customWidth="1"/>
    <col min="1543" max="1543" width="11.28515625" style="43" customWidth="1"/>
    <col min="1544" max="1544" width="6.140625" style="43" customWidth="1"/>
    <col min="1545" max="1545" width="6.85546875" style="43" customWidth="1"/>
    <col min="1546" max="1548" width="7.7109375" style="43" customWidth="1"/>
    <col min="1549" max="1549" width="6.28515625" style="43" customWidth="1"/>
    <col min="1550" max="1555" width="7.7109375" style="43" customWidth="1"/>
    <col min="1556" max="1556" width="11.5703125" style="43" customWidth="1"/>
    <col min="1557" max="1557" width="10.85546875" style="43" customWidth="1"/>
    <col min="1558" max="1792" width="9.140625" style="43"/>
    <col min="1793" max="1793" width="11.28515625" style="43" customWidth="1"/>
    <col min="1794" max="1798" width="7.7109375" style="43" customWidth="1"/>
    <col min="1799" max="1799" width="11.28515625" style="43" customWidth="1"/>
    <col min="1800" max="1800" width="6.140625" style="43" customWidth="1"/>
    <col min="1801" max="1801" width="6.85546875" style="43" customWidth="1"/>
    <col min="1802" max="1804" width="7.7109375" style="43" customWidth="1"/>
    <col min="1805" max="1805" width="6.28515625" style="43" customWidth="1"/>
    <col min="1806" max="1811" width="7.7109375" style="43" customWidth="1"/>
    <col min="1812" max="1812" width="11.5703125" style="43" customWidth="1"/>
    <col min="1813" max="1813" width="10.85546875" style="43" customWidth="1"/>
    <col min="1814" max="2048" width="9.140625" style="43"/>
    <col min="2049" max="2049" width="11.28515625" style="43" customWidth="1"/>
    <col min="2050" max="2054" width="7.7109375" style="43" customWidth="1"/>
    <col min="2055" max="2055" width="11.28515625" style="43" customWidth="1"/>
    <col min="2056" max="2056" width="6.140625" style="43" customWidth="1"/>
    <col min="2057" max="2057" width="6.85546875" style="43" customWidth="1"/>
    <col min="2058" max="2060" width="7.7109375" style="43" customWidth="1"/>
    <col min="2061" max="2061" width="6.28515625" style="43" customWidth="1"/>
    <col min="2062" max="2067" width="7.7109375" style="43" customWidth="1"/>
    <col min="2068" max="2068" width="11.5703125" style="43" customWidth="1"/>
    <col min="2069" max="2069" width="10.85546875" style="43" customWidth="1"/>
    <col min="2070" max="2304" width="9.140625" style="43"/>
    <col min="2305" max="2305" width="11.28515625" style="43" customWidth="1"/>
    <col min="2306" max="2310" width="7.7109375" style="43" customWidth="1"/>
    <col min="2311" max="2311" width="11.28515625" style="43" customWidth="1"/>
    <col min="2312" max="2312" width="6.140625" style="43" customWidth="1"/>
    <col min="2313" max="2313" width="6.85546875" style="43" customWidth="1"/>
    <col min="2314" max="2316" width="7.7109375" style="43" customWidth="1"/>
    <col min="2317" max="2317" width="6.28515625" style="43" customWidth="1"/>
    <col min="2318" max="2323" width="7.7109375" style="43" customWidth="1"/>
    <col min="2324" max="2324" width="11.5703125" style="43" customWidth="1"/>
    <col min="2325" max="2325" width="10.85546875" style="43" customWidth="1"/>
    <col min="2326" max="2560" width="9.140625" style="43"/>
    <col min="2561" max="2561" width="11.28515625" style="43" customWidth="1"/>
    <col min="2562" max="2566" width="7.7109375" style="43" customWidth="1"/>
    <col min="2567" max="2567" width="11.28515625" style="43" customWidth="1"/>
    <col min="2568" max="2568" width="6.140625" style="43" customWidth="1"/>
    <col min="2569" max="2569" width="6.85546875" style="43" customWidth="1"/>
    <col min="2570" max="2572" width="7.7109375" style="43" customWidth="1"/>
    <col min="2573" max="2573" width="6.28515625" style="43" customWidth="1"/>
    <col min="2574" max="2579" width="7.7109375" style="43" customWidth="1"/>
    <col min="2580" max="2580" width="11.5703125" style="43" customWidth="1"/>
    <col min="2581" max="2581" width="10.85546875" style="43" customWidth="1"/>
    <col min="2582" max="2816" width="9.140625" style="43"/>
    <col min="2817" max="2817" width="11.28515625" style="43" customWidth="1"/>
    <col min="2818" max="2822" width="7.7109375" style="43" customWidth="1"/>
    <col min="2823" max="2823" width="11.28515625" style="43" customWidth="1"/>
    <col min="2824" max="2824" width="6.140625" style="43" customWidth="1"/>
    <col min="2825" max="2825" width="6.85546875" style="43" customWidth="1"/>
    <col min="2826" max="2828" width="7.7109375" style="43" customWidth="1"/>
    <col min="2829" max="2829" width="6.28515625" style="43" customWidth="1"/>
    <col min="2830" max="2835" width="7.7109375" style="43" customWidth="1"/>
    <col min="2836" max="2836" width="11.5703125" style="43" customWidth="1"/>
    <col min="2837" max="2837" width="10.85546875" style="43" customWidth="1"/>
    <col min="2838" max="3072" width="9.140625" style="43"/>
    <col min="3073" max="3073" width="11.28515625" style="43" customWidth="1"/>
    <col min="3074" max="3078" width="7.7109375" style="43" customWidth="1"/>
    <col min="3079" max="3079" width="11.28515625" style="43" customWidth="1"/>
    <col min="3080" max="3080" width="6.140625" style="43" customWidth="1"/>
    <col min="3081" max="3081" width="6.85546875" style="43" customWidth="1"/>
    <col min="3082" max="3084" width="7.7109375" style="43" customWidth="1"/>
    <col min="3085" max="3085" width="6.28515625" style="43" customWidth="1"/>
    <col min="3086" max="3091" width="7.7109375" style="43" customWidth="1"/>
    <col min="3092" max="3092" width="11.5703125" style="43" customWidth="1"/>
    <col min="3093" max="3093" width="10.85546875" style="43" customWidth="1"/>
    <col min="3094" max="3328" width="9.140625" style="43"/>
    <col min="3329" max="3329" width="11.28515625" style="43" customWidth="1"/>
    <col min="3330" max="3334" width="7.7109375" style="43" customWidth="1"/>
    <col min="3335" max="3335" width="11.28515625" style="43" customWidth="1"/>
    <col min="3336" max="3336" width="6.140625" style="43" customWidth="1"/>
    <col min="3337" max="3337" width="6.85546875" style="43" customWidth="1"/>
    <col min="3338" max="3340" width="7.7109375" style="43" customWidth="1"/>
    <col min="3341" max="3341" width="6.28515625" style="43" customWidth="1"/>
    <col min="3342" max="3347" width="7.7109375" style="43" customWidth="1"/>
    <col min="3348" max="3348" width="11.5703125" style="43" customWidth="1"/>
    <col min="3349" max="3349" width="10.85546875" style="43" customWidth="1"/>
    <col min="3350" max="3584" width="9.140625" style="43"/>
    <col min="3585" max="3585" width="11.28515625" style="43" customWidth="1"/>
    <col min="3586" max="3590" width="7.7109375" style="43" customWidth="1"/>
    <col min="3591" max="3591" width="11.28515625" style="43" customWidth="1"/>
    <col min="3592" max="3592" width="6.140625" style="43" customWidth="1"/>
    <col min="3593" max="3593" width="6.85546875" style="43" customWidth="1"/>
    <col min="3594" max="3596" width="7.7109375" style="43" customWidth="1"/>
    <col min="3597" max="3597" width="6.28515625" style="43" customWidth="1"/>
    <col min="3598" max="3603" width="7.7109375" style="43" customWidth="1"/>
    <col min="3604" max="3604" width="11.5703125" style="43" customWidth="1"/>
    <col min="3605" max="3605" width="10.85546875" style="43" customWidth="1"/>
    <col min="3606" max="3840" width="9.140625" style="43"/>
    <col min="3841" max="3841" width="11.28515625" style="43" customWidth="1"/>
    <col min="3842" max="3846" width="7.7109375" style="43" customWidth="1"/>
    <col min="3847" max="3847" width="11.28515625" style="43" customWidth="1"/>
    <col min="3848" max="3848" width="6.140625" style="43" customWidth="1"/>
    <col min="3849" max="3849" width="6.85546875" style="43" customWidth="1"/>
    <col min="3850" max="3852" width="7.7109375" style="43" customWidth="1"/>
    <col min="3853" max="3853" width="6.28515625" style="43" customWidth="1"/>
    <col min="3854" max="3859" width="7.7109375" style="43" customWidth="1"/>
    <col min="3860" max="3860" width="11.5703125" style="43" customWidth="1"/>
    <col min="3861" max="3861" width="10.85546875" style="43" customWidth="1"/>
    <col min="3862" max="4096" width="9.140625" style="43"/>
    <col min="4097" max="4097" width="11.28515625" style="43" customWidth="1"/>
    <col min="4098" max="4102" width="7.7109375" style="43" customWidth="1"/>
    <col min="4103" max="4103" width="11.28515625" style="43" customWidth="1"/>
    <col min="4104" max="4104" width="6.140625" style="43" customWidth="1"/>
    <col min="4105" max="4105" width="6.85546875" style="43" customWidth="1"/>
    <col min="4106" max="4108" width="7.7109375" style="43" customWidth="1"/>
    <col min="4109" max="4109" width="6.28515625" style="43" customWidth="1"/>
    <col min="4110" max="4115" width="7.7109375" style="43" customWidth="1"/>
    <col min="4116" max="4116" width="11.5703125" style="43" customWidth="1"/>
    <col min="4117" max="4117" width="10.85546875" style="43" customWidth="1"/>
    <col min="4118" max="4352" width="9.140625" style="43"/>
    <col min="4353" max="4353" width="11.28515625" style="43" customWidth="1"/>
    <col min="4354" max="4358" width="7.7109375" style="43" customWidth="1"/>
    <col min="4359" max="4359" width="11.28515625" style="43" customWidth="1"/>
    <col min="4360" max="4360" width="6.140625" style="43" customWidth="1"/>
    <col min="4361" max="4361" width="6.85546875" style="43" customWidth="1"/>
    <col min="4362" max="4364" width="7.7109375" style="43" customWidth="1"/>
    <col min="4365" max="4365" width="6.28515625" style="43" customWidth="1"/>
    <col min="4366" max="4371" width="7.7109375" style="43" customWidth="1"/>
    <col min="4372" max="4372" width="11.5703125" style="43" customWidth="1"/>
    <col min="4373" max="4373" width="10.85546875" style="43" customWidth="1"/>
    <col min="4374" max="4608" width="9.140625" style="43"/>
    <col min="4609" max="4609" width="11.28515625" style="43" customWidth="1"/>
    <col min="4610" max="4614" width="7.7109375" style="43" customWidth="1"/>
    <col min="4615" max="4615" width="11.28515625" style="43" customWidth="1"/>
    <col min="4616" max="4616" width="6.140625" style="43" customWidth="1"/>
    <col min="4617" max="4617" width="6.85546875" style="43" customWidth="1"/>
    <col min="4618" max="4620" width="7.7109375" style="43" customWidth="1"/>
    <col min="4621" max="4621" width="6.28515625" style="43" customWidth="1"/>
    <col min="4622" max="4627" width="7.7109375" style="43" customWidth="1"/>
    <col min="4628" max="4628" width="11.5703125" style="43" customWidth="1"/>
    <col min="4629" max="4629" width="10.85546875" style="43" customWidth="1"/>
    <col min="4630" max="4864" width="9.140625" style="43"/>
    <col min="4865" max="4865" width="11.28515625" style="43" customWidth="1"/>
    <col min="4866" max="4870" width="7.7109375" style="43" customWidth="1"/>
    <col min="4871" max="4871" width="11.28515625" style="43" customWidth="1"/>
    <col min="4872" max="4872" width="6.140625" style="43" customWidth="1"/>
    <col min="4873" max="4873" width="6.85546875" style="43" customWidth="1"/>
    <col min="4874" max="4876" width="7.7109375" style="43" customWidth="1"/>
    <col min="4877" max="4877" width="6.28515625" style="43" customWidth="1"/>
    <col min="4878" max="4883" width="7.7109375" style="43" customWidth="1"/>
    <col min="4884" max="4884" width="11.5703125" style="43" customWidth="1"/>
    <col min="4885" max="4885" width="10.85546875" style="43" customWidth="1"/>
    <col min="4886" max="5120" width="9.140625" style="43"/>
    <col min="5121" max="5121" width="11.28515625" style="43" customWidth="1"/>
    <col min="5122" max="5126" width="7.7109375" style="43" customWidth="1"/>
    <col min="5127" max="5127" width="11.28515625" style="43" customWidth="1"/>
    <col min="5128" max="5128" width="6.140625" style="43" customWidth="1"/>
    <col min="5129" max="5129" width="6.85546875" style="43" customWidth="1"/>
    <col min="5130" max="5132" width="7.7109375" style="43" customWidth="1"/>
    <col min="5133" max="5133" width="6.28515625" style="43" customWidth="1"/>
    <col min="5134" max="5139" width="7.7109375" style="43" customWidth="1"/>
    <col min="5140" max="5140" width="11.5703125" style="43" customWidth="1"/>
    <col min="5141" max="5141" width="10.85546875" style="43" customWidth="1"/>
    <col min="5142" max="5376" width="9.140625" style="43"/>
    <col min="5377" max="5377" width="11.28515625" style="43" customWidth="1"/>
    <col min="5378" max="5382" width="7.7109375" style="43" customWidth="1"/>
    <col min="5383" max="5383" width="11.28515625" style="43" customWidth="1"/>
    <col min="5384" max="5384" width="6.140625" style="43" customWidth="1"/>
    <col min="5385" max="5385" width="6.85546875" style="43" customWidth="1"/>
    <col min="5386" max="5388" width="7.7109375" style="43" customWidth="1"/>
    <col min="5389" max="5389" width="6.28515625" style="43" customWidth="1"/>
    <col min="5390" max="5395" width="7.7109375" style="43" customWidth="1"/>
    <col min="5396" max="5396" width="11.5703125" style="43" customWidth="1"/>
    <col min="5397" max="5397" width="10.85546875" style="43" customWidth="1"/>
    <col min="5398" max="5632" width="9.140625" style="43"/>
    <col min="5633" max="5633" width="11.28515625" style="43" customWidth="1"/>
    <col min="5634" max="5638" width="7.7109375" style="43" customWidth="1"/>
    <col min="5639" max="5639" width="11.28515625" style="43" customWidth="1"/>
    <col min="5640" max="5640" width="6.140625" style="43" customWidth="1"/>
    <col min="5641" max="5641" width="6.85546875" style="43" customWidth="1"/>
    <col min="5642" max="5644" width="7.7109375" style="43" customWidth="1"/>
    <col min="5645" max="5645" width="6.28515625" style="43" customWidth="1"/>
    <col min="5646" max="5651" width="7.7109375" style="43" customWidth="1"/>
    <col min="5652" max="5652" width="11.5703125" style="43" customWidth="1"/>
    <col min="5653" max="5653" width="10.85546875" style="43" customWidth="1"/>
    <col min="5654" max="5888" width="9.140625" style="43"/>
    <col min="5889" max="5889" width="11.28515625" style="43" customWidth="1"/>
    <col min="5890" max="5894" width="7.7109375" style="43" customWidth="1"/>
    <col min="5895" max="5895" width="11.28515625" style="43" customWidth="1"/>
    <col min="5896" max="5896" width="6.140625" style="43" customWidth="1"/>
    <col min="5897" max="5897" width="6.85546875" style="43" customWidth="1"/>
    <col min="5898" max="5900" width="7.7109375" style="43" customWidth="1"/>
    <col min="5901" max="5901" width="6.28515625" style="43" customWidth="1"/>
    <col min="5902" max="5907" width="7.7109375" style="43" customWidth="1"/>
    <col min="5908" max="5908" width="11.5703125" style="43" customWidth="1"/>
    <col min="5909" max="5909" width="10.85546875" style="43" customWidth="1"/>
    <col min="5910" max="6144" width="9.140625" style="43"/>
    <col min="6145" max="6145" width="11.28515625" style="43" customWidth="1"/>
    <col min="6146" max="6150" width="7.7109375" style="43" customWidth="1"/>
    <col min="6151" max="6151" width="11.28515625" style="43" customWidth="1"/>
    <col min="6152" max="6152" width="6.140625" style="43" customWidth="1"/>
    <col min="6153" max="6153" width="6.85546875" style="43" customWidth="1"/>
    <col min="6154" max="6156" width="7.7109375" style="43" customWidth="1"/>
    <col min="6157" max="6157" width="6.28515625" style="43" customWidth="1"/>
    <col min="6158" max="6163" width="7.7109375" style="43" customWidth="1"/>
    <col min="6164" max="6164" width="11.5703125" style="43" customWidth="1"/>
    <col min="6165" max="6165" width="10.85546875" style="43" customWidth="1"/>
    <col min="6166" max="6400" width="9.140625" style="43"/>
    <col min="6401" max="6401" width="11.28515625" style="43" customWidth="1"/>
    <col min="6402" max="6406" width="7.7109375" style="43" customWidth="1"/>
    <col min="6407" max="6407" width="11.28515625" style="43" customWidth="1"/>
    <col min="6408" max="6408" width="6.140625" style="43" customWidth="1"/>
    <col min="6409" max="6409" width="6.85546875" style="43" customWidth="1"/>
    <col min="6410" max="6412" width="7.7109375" style="43" customWidth="1"/>
    <col min="6413" max="6413" width="6.28515625" style="43" customWidth="1"/>
    <col min="6414" max="6419" width="7.7109375" style="43" customWidth="1"/>
    <col min="6420" max="6420" width="11.5703125" style="43" customWidth="1"/>
    <col min="6421" max="6421" width="10.85546875" style="43" customWidth="1"/>
    <col min="6422" max="6656" width="9.140625" style="43"/>
    <col min="6657" max="6657" width="11.28515625" style="43" customWidth="1"/>
    <col min="6658" max="6662" width="7.7109375" style="43" customWidth="1"/>
    <col min="6663" max="6663" width="11.28515625" style="43" customWidth="1"/>
    <col min="6664" max="6664" width="6.140625" style="43" customWidth="1"/>
    <col min="6665" max="6665" width="6.85546875" style="43" customWidth="1"/>
    <col min="6666" max="6668" width="7.7109375" style="43" customWidth="1"/>
    <col min="6669" max="6669" width="6.28515625" style="43" customWidth="1"/>
    <col min="6670" max="6675" width="7.7109375" style="43" customWidth="1"/>
    <col min="6676" max="6676" width="11.5703125" style="43" customWidth="1"/>
    <col min="6677" max="6677" width="10.85546875" style="43" customWidth="1"/>
    <col min="6678" max="6912" width="9.140625" style="43"/>
    <col min="6913" max="6913" width="11.28515625" style="43" customWidth="1"/>
    <col min="6914" max="6918" width="7.7109375" style="43" customWidth="1"/>
    <col min="6919" max="6919" width="11.28515625" style="43" customWidth="1"/>
    <col min="6920" max="6920" width="6.140625" style="43" customWidth="1"/>
    <col min="6921" max="6921" width="6.85546875" style="43" customWidth="1"/>
    <col min="6922" max="6924" width="7.7109375" style="43" customWidth="1"/>
    <col min="6925" max="6925" width="6.28515625" style="43" customWidth="1"/>
    <col min="6926" max="6931" width="7.7109375" style="43" customWidth="1"/>
    <col min="6932" max="6932" width="11.5703125" style="43" customWidth="1"/>
    <col min="6933" max="6933" width="10.85546875" style="43" customWidth="1"/>
    <col min="6934" max="7168" width="9.140625" style="43"/>
    <col min="7169" max="7169" width="11.28515625" style="43" customWidth="1"/>
    <col min="7170" max="7174" width="7.7109375" style="43" customWidth="1"/>
    <col min="7175" max="7175" width="11.28515625" style="43" customWidth="1"/>
    <col min="7176" max="7176" width="6.140625" style="43" customWidth="1"/>
    <col min="7177" max="7177" width="6.85546875" style="43" customWidth="1"/>
    <col min="7178" max="7180" width="7.7109375" style="43" customWidth="1"/>
    <col min="7181" max="7181" width="6.28515625" style="43" customWidth="1"/>
    <col min="7182" max="7187" width="7.7109375" style="43" customWidth="1"/>
    <col min="7188" max="7188" width="11.5703125" style="43" customWidth="1"/>
    <col min="7189" max="7189" width="10.85546875" style="43" customWidth="1"/>
    <col min="7190" max="7424" width="9.140625" style="43"/>
    <col min="7425" max="7425" width="11.28515625" style="43" customWidth="1"/>
    <col min="7426" max="7430" width="7.7109375" style="43" customWidth="1"/>
    <col min="7431" max="7431" width="11.28515625" style="43" customWidth="1"/>
    <col min="7432" max="7432" width="6.140625" style="43" customWidth="1"/>
    <col min="7433" max="7433" width="6.85546875" style="43" customWidth="1"/>
    <col min="7434" max="7436" width="7.7109375" style="43" customWidth="1"/>
    <col min="7437" max="7437" width="6.28515625" style="43" customWidth="1"/>
    <col min="7438" max="7443" width="7.7109375" style="43" customWidth="1"/>
    <col min="7444" max="7444" width="11.5703125" style="43" customWidth="1"/>
    <col min="7445" max="7445" width="10.85546875" style="43" customWidth="1"/>
    <col min="7446" max="7680" width="9.140625" style="43"/>
    <col min="7681" max="7681" width="11.28515625" style="43" customWidth="1"/>
    <col min="7682" max="7686" width="7.7109375" style="43" customWidth="1"/>
    <col min="7687" max="7687" width="11.28515625" style="43" customWidth="1"/>
    <col min="7688" max="7688" width="6.140625" style="43" customWidth="1"/>
    <col min="7689" max="7689" width="6.85546875" style="43" customWidth="1"/>
    <col min="7690" max="7692" width="7.7109375" style="43" customWidth="1"/>
    <col min="7693" max="7693" width="6.28515625" style="43" customWidth="1"/>
    <col min="7694" max="7699" width="7.7109375" style="43" customWidth="1"/>
    <col min="7700" max="7700" width="11.5703125" style="43" customWidth="1"/>
    <col min="7701" max="7701" width="10.85546875" style="43" customWidth="1"/>
    <col min="7702" max="7936" width="9.140625" style="43"/>
    <col min="7937" max="7937" width="11.28515625" style="43" customWidth="1"/>
    <col min="7938" max="7942" width="7.7109375" style="43" customWidth="1"/>
    <col min="7943" max="7943" width="11.28515625" style="43" customWidth="1"/>
    <col min="7944" max="7944" width="6.140625" style="43" customWidth="1"/>
    <col min="7945" max="7945" width="6.85546875" style="43" customWidth="1"/>
    <col min="7946" max="7948" width="7.7109375" style="43" customWidth="1"/>
    <col min="7949" max="7949" width="6.28515625" style="43" customWidth="1"/>
    <col min="7950" max="7955" width="7.7109375" style="43" customWidth="1"/>
    <col min="7956" max="7956" width="11.5703125" style="43" customWidth="1"/>
    <col min="7957" max="7957" width="10.85546875" style="43" customWidth="1"/>
    <col min="7958" max="8192" width="9.140625" style="43"/>
    <col min="8193" max="8193" width="11.28515625" style="43" customWidth="1"/>
    <col min="8194" max="8198" width="7.7109375" style="43" customWidth="1"/>
    <col min="8199" max="8199" width="11.28515625" style="43" customWidth="1"/>
    <col min="8200" max="8200" width="6.140625" style="43" customWidth="1"/>
    <col min="8201" max="8201" width="6.85546875" style="43" customWidth="1"/>
    <col min="8202" max="8204" width="7.7109375" style="43" customWidth="1"/>
    <col min="8205" max="8205" width="6.28515625" style="43" customWidth="1"/>
    <col min="8206" max="8211" width="7.7109375" style="43" customWidth="1"/>
    <col min="8212" max="8212" width="11.5703125" style="43" customWidth="1"/>
    <col min="8213" max="8213" width="10.85546875" style="43" customWidth="1"/>
    <col min="8214" max="8448" width="9.140625" style="43"/>
    <col min="8449" max="8449" width="11.28515625" style="43" customWidth="1"/>
    <col min="8450" max="8454" width="7.7109375" style="43" customWidth="1"/>
    <col min="8455" max="8455" width="11.28515625" style="43" customWidth="1"/>
    <col min="8456" max="8456" width="6.140625" style="43" customWidth="1"/>
    <col min="8457" max="8457" width="6.85546875" style="43" customWidth="1"/>
    <col min="8458" max="8460" width="7.7109375" style="43" customWidth="1"/>
    <col min="8461" max="8461" width="6.28515625" style="43" customWidth="1"/>
    <col min="8462" max="8467" width="7.7109375" style="43" customWidth="1"/>
    <col min="8468" max="8468" width="11.5703125" style="43" customWidth="1"/>
    <col min="8469" max="8469" width="10.85546875" style="43" customWidth="1"/>
    <col min="8470" max="8704" width="9.140625" style="43"/>
    <col min="8705" max="8705" width="11.28515625" style="43" customWidth="1"/>
    <col min="8706" max="8710" width="7.7109375" style="43" customWidth="1"/>
    <col min="8711" max="8711" width="11.28515625" style="43" customWidth="1"/>
    <col min="8712" max="8712" width="6.140625" style="43" customWidth="1"/>
    <col min="8713" max="8713" width="6.85546875" style="43" customWidth="1"/>
    <col min="8714" max="8716" width="7.7109375" style="43" customWidth="1"/>
    <col min="8717" max="8717" width="6.28515625" style="43" customWidth="1"/>
    <col min="8718" max="8723" width="7.7109375" style="43" customWidth="1"/>
    <col min="8724" max="8724" width="11.5703125" style="43" customWidth="1"/>
    <col min="8725" max="8725" width="10.85546875" style="43" customWidth="1"/>
    <col min="8726" max="8960" width="9.140625" style="43"/>
    <col min="8961" max="8961" width="11.28515625" style="43" customWidth="1"/>
    <col min="8962" max="8966" width="7.7109375" style="43" customWidth="1"/>
    <col min="8967" max="8967" width="11.28515625" style="43" customWidth="1"/>
    <col min="8968" max="8968" width="6.140625" style="43" customWidth="1"/>
    <col min="8969" max="8969" width="6.85546875" style="43" customWidth="1"/>
    <col min="8970" max="8972" width="7.7109375" style="43" customWidth="1"/>
    <col min="8973" max="8973" width="6.28515625" style="43" customWidth="1"/>
    <col min="8974" max="8979" width="7.7109375" style="43" customWidth="1"/>
    <col min="8980" max="8980" width="11.5703125" style="43" customWidth="1"/>
    <col min="8981" max="8981" width="10.85546875" style="43" customWidth="1"/>
    <col min="8982" max="9216" width="9.140625" style="43"/>
    <col min="9217" max="9217" width="11.28515625" style="43" customWidth="1"/>
    <col min="9218" max="9222" width="7.7109375" style="43" customWidth="1"/>
    <col min="9223" max="9223" width="11.28515625" style="43" customWidth="1"/>
    <col min="9224" max="9224" width="6.140625" style="43" customWidth="1"/>
    <col min="9225" max="9225" width="6.85546875" style="43" customWidth="1"/>
    <col min="9226" max="9228" width="7.7109375" style="43" customWidth="1"/>
    <col min="9229" max="9229" width="6.28515625" style="43" customWidth="1"/>
    <col min="9230" max="9235" width="7.7109375" style="43" customWidth="1"/>
    <col min="9236" max="9236" width="11.5703125" style="43" customWidth="1"/>
    <col min="9237" max="9237" width="10.85546875" style="43" customWidth="1"/>
    <col min="9238" max="9472" width="9.140625" style="43"/>
    <col min="9473" max="9473" width="11.28515625" style="43" customWidth="1"/>
    <col min="9474" max="9478" width="7.7109375" style="43" customWidth="1"/>
    <col min="9479" max="9479" width="11.28515625" style="43" customWidth="1"/>
    <col min="9480" max="9480" width="6.140625" style="43" customWidth="1"/>
    <col min="9481" max="9481" width="6.85546875" style="43" customWidth="1"/>
    <col min="9482" max="9484" width="7.7109375" style="43" customWidth="1"/>
    <col min="9485" max="9485" width="6.28515625" style="43" customWidth="1"/>
    <col min="9486" max="9491" width="7.7109375" style="43" customWidth="1"/>
    <col min="9492" max="9492" width="11.5703125" style="43" customWidth="1"/>
    <col min="9493" max="9493" width="10.85546875" style="43" customWidth="1"/>
    <col min="9494" max="9728" width="9.140625" style="43"/>
    <col min="9729" max="9729" width="11.28515625" style="43" customWidth="1"/>
    <col min="9730" max="9734" width="7.7109375" style="43" customWidth="1"/>
    <col min="9735" max="9735" width="11.28515625" style="43" customWidth="1"/>
    <col min="9736" max="9736" width="6.140625" style="43" customWidth="1"/>
    <col min="9737" max="9737" width="6.85546875" style="43" customWidth="1"/>
    <col min="9738" max="9740" width="7.7109375" style="43" customWidth="1"/>
    <col min="9741" max="9741" width="6.28515625" style="43" customWidth="1"/>
    <col min="9742" max="9747" width="7.7109375" style="43" customWidth="1"/>
    <col min="9748" max="9748" width="11.5703125" style="43" customWidth="1"/>
    <col min="9749" max="9749" width="10.85546875" style="43" customWidth="1"/>
    <col min="9750" max="9984" width="9.140625" style="43"/>
    <col min="9985" max="9985" width="11.28515625" style="43" customWidth="1"/>
    <col min="9986" max="9990" width="7.7109375" style="43" customWidth="1"/>
    <col min="9991" max="9991" width="11.28515625" style="43" customWidth="1"/>
    <col min="9992" max="9992" width="6.140625" style="43" customWidth="1"/>
    <col min="9993" max="9993" width="6.85546875" style="43" customWidth="1"/>
    <col min="9994" max="9996" width="7.7109375" style="43" customWidth="1"/>
    <col min="9997" max="9997" width="6.28515625" style="43" customWidth="1"/>
    <col min="9998" max="10003" width="7.7109375" style="43" customWidth="1"/>
    <col min="10004" max="10004" width="11.5703125" style="43" customWidth="1"/>
    <col min="10005" max="10005" width="10.85546875" style="43" customWidth="1"/>
    <col min="10006" max="10240" width="9.140625" style="43"/>
    <col min="10241" max="10241" width="11.28515625" style="43" customWidth="1"/>
    <col min="10242" max="10246" width="7.7109375" style="43" customWidth="1"/>
    <col min="10247" max="10247" width="11.28515625" style="43" customWidth="1"/>
    <col min="10248" max="10248" width="6.140625" style="43" customWidth="1"/>
    <col min="10249" max="10249" width="6.85546875" style="43" customWidth="1"/>
    <col min="10250" max="10252" width="7.7109375" style="43" customWidth="1"/>
    <col min="10253" max="10253" width="6.28515625" style="43" customWidth="1"/>
    <col min="10254" max="10259" width="7.7109375" style="43" customWidth="1"/>
    <col min="10260" max="10260" width="11.5703125" style="43" customWidth="1"/>
    <col min="10261" max="10261" width="10.85546875" style="43" customWidth="1"/>
    <col min="10262" max="10496" width="9.140625" style="43"/>
    <col min="10497" max="10497" width="11.28515625" style="43" customWidth="1"/>
    <col min="10498" max="10502" width="7.7109375" style="43" customWidth="1"/>
    <col min="10503" max="10503" width="11.28515625" style="43" customWidth="1"/>
    <col min="10504" max="10504" width="6.140625" style="43" customWidth="1"/>
    <col min="10505" max="10505" width="6.85546875" style="43" customWidth="1"/>
    <col min="10506" max="10508" width="7.7109375" style="43" customWidth="1"/>
    <col min="10509" max="10509" width="6.28515625" style="43" customWidth="1"/>
    <col min="10510" max="10515" width="7.7109375" style="43" customWidth="1"/>
    <col min="10516" max="10516" width="11.5703125" style="43" customWidth="1"/>
    <col min="10517" max="10517" width="10.85546875" style="43" customWidth="1"/>
    <col min="10518" max="10752" width="9.140625" style="43"/>
    <col min="10753" max="10753" width="11.28515625" style="43" customWidth="1"/>
    <col min="10754" max="10758" width="7.7109375" style="43" customWidth="1"/>
    <col min="10759" max="10759" width="11.28515625" style="43" customWidth="1"/>
    <col min="10760" max="10760" width="6.140625" style="43" customWidth="1"/>
    <col min="10761" max="10761" width="6.85546875" style="43" customWidth="1"/>
    <col min="10762" max="10764" width="7.7109375" style="43" customWidth="1"/>
    <col min="10765" max="10765" width="6.28515625" style="43" customWidth="1"/>
    <col min="10766" max="10771" width="7.7109375" style="43" customWidth="1"/>
    <col min="10772" max="10772" width="11.5703125" style="43" customWidth="1"/>
    <col min="10773" max="10773" width="10.85546875" style="43" customWidth="1"/>
    <col min="10774" max="11008" width="9.140625" style="43"/>
    <col min="11009" max="11009" width="11.28515625" style="43" customWidth="1"/>
    <col min="11010" max="11014" width="7.7109375" style="43" customWidth="1"/>
    <col min="11015" max="11015" width="11.28515625" style="43" customWidth="1"/>
    <col min="11016" max="11016" width="6.140625" style="43" customWidth="1"/>
    <col min="11017" max="11017" width="6.85546875" style="43" customWidth="1"/>
    <col min="11018" max="11020" width="7.7109375" style="43" customWidth="1"/>
    <col min="11021" max="11021" width="6.28515625" style="43" customWidth="1"/>
    <col min="11022" max="11027" width="7.7109375" style="43" customWidth="1"/>
    <col min="11028" max="11028" width="11.5703125" style="43" customWidth="1"/>
    <col min="11029" max="11029" width="10.85546875" style="43" customWidth="1"/>
    <col min="11030" max="11264" width="9.140625" style="43"/>
    <col min="11265" max="11265" width="11.28515625" style="43" customWidth="1"/>
    <col min="11266" max="11270" width="7.7109375" style="43" customWidth="1"/>
    <col min="11271" max="11271" width="11.28515625" style="43" customWidth="1"/>
    <col min="11272" max="11272" width="6.140625" style="43" customWidth="1"/>
    <col min="11273" max="11273" width="6.85546875" style="43" customWidth="1"/>
    <col min="11274" max="11276" width="7.7109375" style="43" customWidth="1"/>
    <col min="11277" max="11277" width="6.28515625" style="43" customWidth="1"/>
    <col min="11278" max="11283" width="7.7109375" style="43" customWidth="1"/>
    <col min="11284" max="11284" width="11.5703125" style="43" customWidth="1"/>
    <col min="11285" max="11285" width="10.85546875" style="43" customWidth="1"/>
    <col min="11286" max="11520" width="9.140625" style="43"/>
    <col min="11521" max="11521" width="11.28515625" style="43" customWidth="1"/>
    <col min="11522" max="11526" width="7.7109375" style="43" customWidth="1"/>
    <col min="11527" max="11527" width="11.28515625" style="43" customWidth="1"/>
    <col min="11528" max="11528" width="6.140625" style="43" customWidth="1"/>
    <col min="11529" max="11529" width="6.85546875" style="43" customWidth="1"/>
    <col min="11530" max="11532" width="7.7109375" style="43" customWidth="1"/>
    <col min="11533" max="11533" width="6.28515625" style="43" customWidth="1"/>
    <col min="11534" max="11539" width="7.7109375" style="43" customWidth="1"/>
    <col min="11540" max="11540" width="11.5703125" style="43" customWidth="1"/>
    <col min="11541" max="11541" width="10.85546875" style="43" customWidth="1"/>
    <col min="11542" max="11776" width="9.140625" style="43"/>
    <col min="11777" max="11777" width="11.28515625" style="43" customWidth="1"/>
    <col min="11778" max="11782" width="7.7109375" style="43" customWidth="1"/>
    <col min="11783" max="11783" width="11.28515625" style="43" customWidth="1"/>
    <col min="11784" max="11784" width="6.140625" style="43" customWidth="1"/>
    <col min="11785" max="11785" width="6.85546875" style="43" customWidth="1"/>
    <col min="11786" max="11788" width="7.7109375" style="43" customWidth="1"/>
    <col min="11789" max="11789" width="6.28515625" style="43" customWidth="1"/>
    <col min="11790" max="11795" width="7.7109375" style="43" customWidth="1"/>
    <col min="11796" max="11796" width="11.5703125" style="43" customWidth="1"/>
    <col min="11797" max="11797" width="10.85546875" style="43" customWidth="1"/>
    <col min="11798" max="12032" width="9.140625" style="43"/>
    <col min="12033" max="12033" width="11.28515625" style="43" customWidth="1"/>
    <col min="12034" max="12038" width="7.7109375" style="43" customWidth="1"/>
    <col min="12039" max="12039" width="11.28515625" style="43" customWidth="1"/>
    <col min="12040" max="12040" width="6.140625" style="43" customWidth="1"/>
    <col min="12041" max="12041" width="6.85546875" style="43" customWidth="1"/>
    <col min="12042" max="12044" width="7.7109375" style="43" customWidth="1"/>
    <col min="12045" max="12045" width="6.28515625" style="43" customWidth="1"/>
    <col min="12046" max="12051" width="7.7109375" style="43" customWidth="1"/>
    <col min="12052" max="12052" width="11.5703125" style="43" customWidth="1"/>
    <col min="12053" max="12053" width="10.85546875" style="43" customWidth="1"/>
    <col min="12054" max="12288" width="9.140625" style="43"/>
    <col min="12289" max="12289" width="11.28515625" style="43" customWidth="1"/>
    <col min="12290" max="12294" width="7.7109375" style="43" customWidth="1"/>
    <col min="12295" max="12295" width="11.28515625" style="43" customWidth="1"/>
    <col min="12296" max="12296" width="6.140625" style="43" customWidth="1"/>
    <col min="12297" max="12297" width="6.85546875" style="43" customWidth="1"/>
    <col min="12298" max="12300" width="7.7109375" style="43" customWidth="1"/>
    <col min="12301" max="12301" width="6.28515625" style="43" customWidth="1"/>
    <col min="12302" max="12307" width="7.7109375" style="43" customWidth="1"/>
    <col min="12308" max="12308" width="11.5703125" style="43" customWidth="1"/>
    <col min="12309" max="12309" width="10.85546875" style="43" customWidth="1"/>
    <col min="12310" max="12544" width="9.140625" style="43"/>
    <col min="12545" max="12545" width="11.28515625" style="43" customWidth="1"/>
    <col min="12546" max="12550" width="7.7109375" style="43" customWidth="1"/>
    <col min="12551" max="12551" width="11.28515625" style="43" customWidth="1"/>
    <col min="12552" max="12552" width="6.140625" style="43" customWidth="1"/>
    <col min="12553" max="12553" width="6.85546875" style="43" customWidth="1"/>
    <col min="12554" max="12556" width="7.7109375" style="43" customWidth="1"/>
    <col min="12557" max="12557" width="6.28515625" style="43" customWidth="1"/>
    <col min="12558" max="12563" width="7.7109375" style="43" customWidth="1"/>
    <col min="12564" max="12564" width="11.5703125" style="43" customWidth="1"/>
    <col min="12565" max="12565" width="10.85546875" style="43" customWidth="1"/>
    <col min="12566" max="12800" width="9.140625" style="43"/>
    <col min="12801" max="12801" width="11.28515625" style="43" customWidth="1"/>
    <col min="12802" max="12806" width="7.7109375" style="43" customWidth="1"/>
    <col min="12807" max="12807" width="11.28515625" style="43" customWidth="1"/>
    <col min="12808" max="12808" width="6.140625" style="43" customWidth="1"/>
    <col min="12809" max="12809" width="6.85546875" style="43" customWidth="1"/>
    <col min="12810" max="12812" width="7.7109375" style="43" customWidth="1"/>
    <col min="12813" max="12813" width="6.28515625" style="43" customWidth="1"/>
    <col min="12814" max="12819" width="7.7109375" style="43" customWidth="1"/>
    <col min="12820" max="12820" width="11.5703125" style="43" customWidth="1"/>
    <col min="12821" max="12821" width="10.85546875" style="43" customWidth="1"/>
    <col min="12822" max="13056" width="9.140625" style="43"/>
    <col min="13057" max="13057" width="11.28515625" style="43" customWidth="1"/>
    <col min="13058" max="13062" width="7.7109375" style="43" customWidth="1"/>
    <col min="13063" max="13063" width="11.28515625" style="43" customWidth="1"/>
    <col min="13064" max="13064" width="6.140625" style="43" customWidth="1"/>
    <col min="13065" max="13065" width="6.85546875" style="43" customWidth="1"/>
    <col min="13066" max="13068" width="7.7109375" style="43" customWidth="1"/>
    <col min="13069" max="13069" width="6.28515625" style="43" customWidth="1"/>
    <col min="13070" max="13075" width="7.7109375" style="43" customWidth="1"/>
    <col min="13076" max="13076" width="11.5703125" style="43" customWidth="1"/>
    <col min="13077" max="13077" width="10.85546875" style="43" customWidth="1"/>
    <col min="13078" max="13312" width="9.140625" style="43"/>
    <col min="13313" max="13313" width="11.28515625" style="43" customWidth="1"/>
    <col min="13314" max="13318" width="7.7109375" style="43" customWidth="1"/>
    <col min="13319" max="13319" width="11.28515625" style="43" customWidth="1"/>
    <col min="13320" max="13320" width="6.140625" style="43" customWidth="1"/>
    <col min="13321" max="13321" width="6.85546875" style="43" customWidth="1"/>
    <col min="13322" max="13324" width="7.7109375" style="43" customWidth="1"/>
    <col min="13325" max="13325" width="6.28515625" style="43" customWidth="1"/>
    <col min="13326" max="13331" width="7.7109375" style="43" customWidth="1"/>
    <col min="13332" max="13332" width="11.5703125" style="43" customWidth="1"/>
    <col min="13333" max="13333" width="10.85546875" style="43" customWidth="1"/>
    <col min="13334" max="13568" width="9.140625" style="43"/>
    <col min="13569" max="13569" width="11.28515625" style="43" customWidth="1"/>
    <col min="13570" max="13574" width="7.7109375" style="43" customWidth="1"/>
    <col min="13575" max="13575" width="11.28515625" style="43" customWidth="1"/>
    <col min="13576" max="13576" width="6.140625" style="43" customWidth="1"/>
    <col min="13577" max="13577" width="6.85546875" style="43" customWidth="1"/>
    <col min="13578" max="13580" width="7.7109375" style="43" customWidth="1"/>
    <col min="13581" max="13581" width="6.28515625" style="43" customWidth="1"/>
    <col min="13582" max="13587" width="7.7109375" style="43" customWidth="1"/>
    <col min="13588" max="13588" width="11.5703125" style="43" customWidth="1"/>
    <col min="13589" max="13589" width="10.85546875" style="43" customWidth="1"/>
    <col min="13590" max="13824" width="9.140625" style="43"/>
    <col min="13825" max="13825" width="11.28515625" style="43" customWidth="1"/>
    <col min="13826" max="13830" width="7.7109375" style="43" customWidth="1"/>
    <col min="13831" max="13831" width="11.28515625" style="43" customWidth="1"/>
    <col min="13832" max="13832" width="6.140625" style="43" customWidth="1"/>
    <col min="13833" max="13833" width="6.85546875" style="43" customWidth="1"/>
    <col min="13834" max="13836" width="7.7109375" style="43" customWidth="1"/>
    <col min="13837" max="13837" width="6.28515625" style="43" customWidth="1"/>
    <col min="13838" max="13843" width="7.7109375" style="43" customWidth="1"/>
    <col min="13844" max="13844" width="11.5703125" style="43" customWidth="1"/>
    <col min="13845" max="13845" width="10.85546875" style="43" customWidth="1"/>
    <col min="13846" max="14080" width="9.140625" style="43"/>
    <col min="14081" max="14081" width="11.28515625" style="43" customWidth="1"/>
    <col min="14082" max="14086" width="7.7109375" style="43" customWidth="1"/>
    <col min="14087" max="14087" width="11.28515625" style="43" customWidth="1"/>
    <col min="14088" max="14088" width="6.140625" style="43" customWidth="1"/>
    <col min="14089" max="14089" width="6.85546875" style="43" customWidth="1"/>
    <col min="14090" max="14092" width="7.7109375" style="43" customWidth="1"/>
    <col min="14093" max="14093" width="6.28515625" style="43" customWidth="1"/>
    <col min="14094" max="14099" width="7.7109375" style="43" customWidth="1"/>
    <col min="14100" max="14100" width="11.5703125" style="43" customWidth="1"/>
    <col min="14101" max="14101" width="10.85546875" style="43" customWidth="1"/>
    <col min="14102" max="14336" width="9.140625" style="43"/>
    <col min="14337" max="14337" width="11.28515625" style="43" customWidth="1"/>
    <col min="14338" max="14342" width="7.7109375" style="43" customWidth="1"/>
    <col min="14343" max="14343" width="11.28515625" style="43" customWidth="1"/>
    <col min="14344" max="14344" width="6.140625" style="43" customWidth="1"/>
    <col min="14345" max="14345" width="6.85546875" style="43" customWidth="1"/>
    <col min="14346" max="14348" width="7.7109375" style="43" customWidth="1"/>
    <col min="14349" max="14349" width="6.28515625" style="43" customWidth="1"/>
    <col min="14350" max="14355" width="7.7109375" style="43" customWidth="1"/>
    <col min="14356" max="14356" width="11.5703125" style="43" customWidth="1"/>
    <col min="14357" max="14357" width="10.85546875" style="43" customWidth="1"/>
    <col min="14358" max="14592" width="9.140625" style="43"/>
    <col min="14593" max="14593" width="11.28515625" style="43" customWidth="1"/>
    <col min="14594" max="14598" width="7.7109375" style="43" customWidth="1"/>
    <col min="14599" max="14599" width="11.28515625" style="43" customWidth="1"/>
    <col min="14600" max="14600" width="6.140625" style="43" customWidth="1"/>
    <col min="14601" max="14601" width="6.85546875" style="43" customWidth="1"/>
    <col min="14602" max="14604" width="7.7109375" style="43" customWidth="1"/>
    <col min="14605" max="14605" width="6.28515625" style="43" customWidth="1"/>
    <col min="14606" max="14611" width="7.7109375" style="43" customWidth="1"/>
    <col min="14612" max="14612" width="11.5703125" style="43" customWidth="1"/>
    <col min="14613" max="14613" width="10.85546875" style="43" customWidth="1"/>
    <col min="14614" max="14848" width="9.140625" style="43"/>
    <col min="14849" max="14849" width="11.28515625" style="43" customWidth="1"/>
    <col min="14850" max="14854" width="7.7109375" style="43" customWidth="1"/>
    <col min="14855" max="14855" width="11.28515625" style="43" customWidth="1"/>
    <col min="14856" max="14856" width="6.140625" style="43" customWidth="1"/>
    <col min="14857" max="14857" width="6.85546875" style="43" customWidth="1"/>
    <col min="14858" max="14860" width="7.7109375" style="43" customWidth="1"/>
    <col min="14861" max="14861" width="6.28515625" style="43" customWidth="1"/>
    <col min="14862" max="14867" width="7.7109375" style="43" customWidth="1"/>
    <col min="14868" max="14868" width="11.5703125" style="43" customWidth="1"/>
    <col min="14869" max="14869" width="10.85546875" style="43" customWidth="1"/>
    <col min="14870" max="15104" width="9.140625" style="43"/>
    <col min="15105" max="15105" width="11.28515625" style="43" customWidth="1"/>
    <col min="15106" max="15110" width="7.7109375" style="43" customWidth="1"/>
    <col min="15111" max="15111" width="11.28515625" style="43" customWidth="1"/>
    <col min="15112" max="15112" width="6.140625" style="43" customWidth="1"/>
    <col min="15113" max="15113" width="6.85546875" style="43" customWidth="1"/>
    <col min="15114" max="15116" width="7.7109375" style="43" customWidth="1"/>
    <col min="15117" max="15117" width="6.28515625" style="43" customWidth="1"/>
    <col min="15118" max="15123" width="7.7109375" style="43" customWidth="1"/>
    <col min="15124" max="15124" width="11.5703125" style="43" customWidth="1"/>
    <col min="15125" max="15125" width="10.85546875" style="43" customWidth="1"/>
    <col min="15126" max="15360" width="9.140625" style="43"/>
    <col min="15361" max="15361" width="11.28515625" style="43" customWidth="1"/>
    <col min="15362" max="15366" width="7.7109375" style="43" customWidth="1"/>
    <col min="15367" max="15367" width="11.28515625" style="43" customWidth="1"/>
    <col min="15368" max="15368" width="6.140625" style="43" customWidth="1"/>
    <col min="15369" max="15369" width="6.85546875" style="43" customWidth="1"/>
    <col min="15370" max="15372" width="7.7109375" style="43" customWidth="1"/>
    <col min="15373" max="15373" width="6.28515625" style="43" customWidth="1"/>
    <col min="15374" max="15379" width="7.7109375" style="43" customWidth="1"/>
    <col min="15380" max="15380" width="11.5703125" style="43" customWidth="1"/>
    <col min="15381" max="15381" width="10.85546875" style="43" customWidth="1"/>
    <col min="15382" max="15616" width="9.140625" style="43"/>
    <col min="15617" max="15617" width="11.28515625" style="43" customWidth="1"/>
    <col min="15618" max="15622" width="7.7109375" style="43" customWidth="1"/>
    <col min="15623" max="15623" width="11.28515625" style="43" customWidth="1"/>
    <col min="15624" max="15624" width="6.140625" style="43" customWidth="1"/>
    <col min="15625" max="15625" width="6.85546875" style="43" customWidth="1"/>
    <col min="15626" max="15628" width="7.7109375" style="43" customWidth="1"/>
    <col min="15629" max="15629" width="6.28515625" style="43" customWidth="1"/>
    <col min="15630" max="15635" width="7.7109375" style="43" customWidth="1"/>
    <col min="15636" max="15636" width="11.5703125" style="43" customWidth="1"/>
    <col min="15637" max="15637" width="10.85546875" style="43" customWidth="1"/>
    <col min="15638" max="15872" width="9.140625" style="43"/>
    <col min="15873" max="15873" width="11.28515625" style="43" customWidth="1"/>
    <col min="15874" max="15878" width="7.7109375" style="43" customWidth="1"/>
    <col min="15879" max="15879" width="11.28515625" style="43" customWidth="1"/>
    <col min="15880" max="15880" width="6.140625" style="43" customWidth="1"/>
    <col min="15881" max="15881" width="6.85546875" style="43" customWidth="1"/>
    <col min="15882" max="15884" width="7.7109375" style="43" customWidth="1"/>
    <col min="15885" max="15885" width="6.28515625" style="43" customWidth="1"/>
    <col min="15886" max="15891" width="7.7109375" style="43" customWidth="1"/>
    <col min="15892" max="15892" width="11.5703125" style="43" customWidth="1"/>
    <col min="15893" max="15893" width="10.85546875" style="43" customWidth="1"/>
    <col min="15894" max="16128" width="9.140625" style="43"/>
    <col min="16129" max="16129" width="11.28515625" style="43" customWidth="1"/>
    <col min="16130" max="16134" width="7.7109375" style="43" customWidth="1"/>
    <col min="16135" max="16135" width="11.28515625" style="43" customWidth="1"/>
    <col min="16136" max="16136" width="6.140625" style="43" customWidth="1"/>
    <col min="16137" max="16137" width="6.85546875" style="43" customWidth="1"/>
    <col min="16138" max="16140" width="7.7109375" style="43" customWidth="1"/>
    <col min="16141" max="16141" width="6.28515625" style="43" customWidth="1"/>
    <col min="16142" max="16147" width="7.7109375" style="43" customWidth="1"/>
    <col min="16148" max="16148" width="11.5703125" style="43" customWidth="1"/>
    <col min="16149" max="16149" width="10.85546875" style="43" customWidth="1"/>
    <col min="16150" max="16384" width="9.140625" style="43"/>
  </cols>
  <sheetData>
    <row r="1" spans="1:21" x14ac:dyDescent="0.25">
      <c r="T1" s="143" t="s">
        <v>22</v>
      </c>
      <c r="U1" s="143"/>
    </row>
    <row r="2" spans="1:21" ht="30.75" customHeight="1" x14ac:dyDescent="0.25">
      <c r="A2" s="144" t="s">
        <v>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4" spans="1:21" x14ac:dyDescent="0.25">
      <c r="A4" s="146" t="s">
        <v>0</v>
      </c>
      <c r="B4" s="147" t="s">
        <v>1</v>
      </c>
      <c r="C4" s="147"/>
      <c r="D4" s="147"/>
      <c r="E4" s="147"/>
      <c r="F4" s="147"/>
      <c r="G4" s="147"/>
      <c r="H4" s="147" t="s">
        <v>2</v>
      </c>
      <c r="I4" s="147"/>
      <c r="J4" s="147"/>
      <c r="K4" s="147"/>
      <c r="L4" s="147"/>
      <c r="M4" s="147" t="s">
        <v>26</v>
      </c>
      <c r="N4" s="147"/>
      <c r="O4" s="147"/>
      <c r="P4" s="147"/>
      <c r="Q4" s="147"/>
      <c r="R4" s="147"/>
      <c r="S4" s="147"/>
      <c r="T4" s="147"/>
      <c r="U4" s="147"/>
    </row>
    <row r="5" spans="1:21" x14ac:dyDescent="0.25">
      <c r="A5" s="146"/>
      <c r="B5" s="147" t="s">
        <v>3</v>
      </c>
      <c r="C5" s="147" t="s">
        <v>4</v>
      </c>
      <c r="D5" s="147"/>
      <c r="E5" s="147"/>
      <c r="F5" s="147"/>
      <c r="G5" s="147"/>
      <c r="H5" s="147" t="s">
        <v>3</v>
      </c>
      <c r="I5" s="147" t="s">
        <v>4</v>
      </c>
      <c r="J5" s="147"/>
      <c r="K5" s="147"/>
      <c r="L5" s="147"/>
      <c r="M5" s="147" t="s">
        <v>14</v>
      </c>
      <c r="N5" s="147"/>
      <c r="O5" s="147"/>
      <c r="P5" s="147"/>
      <c r="Q5" s="147" t="s">
        <v>18</v>
      </c>
      <c r="R5" s="147" t="s">
        <v>19</v>
      </c>
      <c r="S5" s="147" t="s">
        <v>24</v>
      </c>
      <c r="T5" s="147" t="s">
        <v>5</v>
      </c>
      <c r="U5" s="147" t="s">
        <v>15</v>
      </c>
    </row>
    <row r="6" spans="1:21" ht="32.25" customHeight="1" x14ac:dyDescent="0.25">
      <c r="A6" s="146"/>
      <c r="B6" s="147"/>
      <c r="C6" s="147" t="s">
        <v>6</v>
      </c>
      <c r="D6" s="147" t="s">
        <v>7</v>
      </c>
      <c r="E6" s="147" t="s">
        <v>8</v>
      </c>
      <c r="F6" s="147"/>
      <c r="G6" s="147"/>
      <c r="H6" s="147"/>
      <c r="I6" s="147" t="s">
        <v>9</v>
      </c>
      <c r="J6" s="147" t="s">
        <v>10</v>
      </c>
      <c r="K6" s="147"/>
      <c r="L6" s="147"/>
      <c r="M6" s="147" t="s">
        <v>3</v>
      </c>
      <c r="N6" s="147" t="s">
        <v>4</v>
      </c>
      <c r="O6" s="147"/>
      <c r="P6" s="147"/>
      <c r="Q6" s="147"/>
      <c r="R6" s="147"/>
      <c r="S6" s="147"/>
      <c r="T6" s="147"/>
      <c r="U6" s="147"/>
    </row>
    <row r="7" spans="1:21" x14ac:dyDescent="0.25">
      <c r="A7" s="146"/>
      <c r="B7" s="147"/>
      <c r="C7" s="147"/>
      <c r="D7" s="147"/>
      <c r="E7" s="147" t="s">
        <v>3</v>
      </c>
      <c r="F7" s="147" t="s">
        <v>4</v>
      </c>
      <c r="G7" s="147"/>
      <c r="H7" s="147"/>
      <c r="I7" s="147"/>
      <c r="J7" s="147" t="s">
        <v>3</v>
      </c>
      <c r="K7" s="148" t="s">
        <v>4</v>
      </c>
      <c r="L7" s="148"/>
      <c r="M7" s="147"/>
      <c r="N7" s="148" t="s">
        <v>27</v>
      </c>
      <c r="O7" s="148" t="s">
        <v>16</v>
      </c>
      <c r="P7" s="148" t="s">
        <v>17</v>
      </c>
      <c r="Q7" s="147"/>
      <c r="R7" s="147"/>
      <c r="S7" s="147"/>
      <c r="T7" s="147"/>
      <c r="U7" s="147"/>
    </row>
    <row r="8" spans="1:21" ht="65.25" customHeight="1" x14ac:dyDescent="0.25">
      <c r="A8" s="146"/>
      <c r="B8" s="147"/>
      <c r="C8" s="147"/>
      <c r="D8" s="147"/>
      <c r="E8" s="147"/>
      <c r="F8" s="148" t="s">
        <v>11</v>
      </c>
      <c r="G8" s="148" t="s">
        <v>20</v>
      </c>
      <c r="H8" s="147"/>
      <c r="I8" s="147"/>
      <c r="J8" s="147"/>
      <c r="K8" s="149" t="s">
        <v>12</v>
      </c>
      <c r="L8" s="149" t="s">
        <v>23</v>
      </c>
      <c r="M8" s="147"/>
      <c r="N8" s="148"/>
      <c r="O8" s="148"/>
      <c r="P8" s="148"/>
      <c r="Q8" s="147"/>
      <c r="R8" s="147"/>
      <c r="S8" s="147"/>
      <c r="T8" s="147"/>
      <c r="U8" s="147"/>
    </row>
    <row r="9" spans="1:21" x14ac:dyDescent="0.25">
      <c r="A9" s="146"/>
      <c r="B9" s="147"/>
      <c r="C9" s="147"/>
      <c r="D9" s="147"/>
      <c r="E9" s="147"/>
      <c r="F9" s="148"/>
      <c r="G9" s="148"/>
      <c r="H9" s="147"/>
      <c r="I9" s="147"/>
      <c r="J9" s="147"/>
      <c r="K9" s="150"/>
      <c r="L9" s="150"/>
      <c r="M9" s="147"/>
      <c r="N9" s="148"/>
      <c r="O9" s="148"/>
      <c r="P9" s="148"/>
      <c r="Q9" s="147"/>
      <c r="R9" s="147"/>
      <c r="S9" s="147"/>
      <c r="T9" s="147"/>
      <c r="U9" s="147"/>
    </row>
    <row r="10" spans="1:21" ht="15.75" customHeight="1" x14ac:dyDescent="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4">
        <v>21</v>
      </c>
    </row>
    <row r="11" spans="1:21" customFormat="1" ht="33" customHeight="1" x14ac:dyDescent="0.25">
      <c r="A11" s="45" t="s">
        <v>50</v>
      </c>
      <c r="B11" s="46">
        <v>2844</v>
      </c>
      <c r="C11" s="46">
        <v>2578</v>
      </c>
      <c r="D11" s="46">
        <v>264</v>
      </c>
      <c r="E11" s="46">
        <v>2</v>
      </c>
      <c r="F11" s="46">
        <v>2</v>
      </c>
      <c r="G11" s="46">
        <v>0</v>
      </c>
      <c r="H11" s="46">
        <v>2842</v>
      </c>
      <c r="I11" s="46">
        <v>39</v>
      </c>
      <c r="J11" s="46">
        <v>2803</v>
      </c>
      <c r="K11" s="46">
        <v>1991</v>
      </c>
      <c r="L11" s="46">
        <v>812</v>
      </c>
      <c r="M11" s="46">
        <v>2829</v>
      </c>
      <c r="N11" s="46">
        <v>2562</v>
      </c>
      <c r="O11" s="46">
        <v>1</v>
      </c>
      <c r="P11" s="46">
        <v>0</v>
      </c>
      <c r="Q11" s="46">
        <v>0</v>
      </c>
      <c r="R11" s="46">
        <v>0</v>
      </c>
      <c r="S11" s="46">
        <v>0</v>
      </c>
      <c r="T11" s="46">
        <v>2294571489</v>
      </c>
      <c r="U11" s="46">
        <v>228500000</v>
      </c>
    </row>
    <row r="12" spans="1:21" customFormat="1" ht="39.75" customHeight="1" x14ac:dyDescent="0.25">
      <c r="A12" s="46" t="s">
        <v>21</v>
      </c>
      <c r="B12" s="46">
        <v>930</v>
      </c>
      <c r="C12" s="46">
        <v>821</v>
      </c>
      <c r="D12" s="116">
        <v>109</v>
      </c>
      <c r="E12" s="46">
        <v>0</v>
      </c>
      <c r="F12" s="46">
        <v>0</v>
      </c>
      <c r="G12" s="46">
        <v>0</v>
      </c>
      <c r="H12" s="46">
        <v>936</v>
      </c>
      <c r="I12" s="46">
        <v>2</v>
      </c>
      <c r="J12" s="46">
        <v>934</v>
      </c>
      <c r="K12" s="46">
        <v>747</v>
      </c>
      <c r="L12" s="46">
        <v>183</v>
      </c>
      <c r="M12" s="46">
        <v>935</v>
      </c>
      <c r="N12" s="46">
        <v>823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647600000</v>
      </c>
      <c r="U12" s="46">
        <v>0</v>
      </c>
    </row>
    <row r="13" spans="1:21" customFormat="1" ht="33" customHeight="1" x14ac:dyDescent="0.25">
      <c r="A13" s="47" t="s">
        <v>13</v>
      </c>
      <c r="B13" s="48">
        <f t="shared" ref="B13:U13" si="0">B12+B11</f>
        <v>3774</v>
      </c>
      <c r="C13" s="48">
        <f t="shared" si="0"/>
        <v>3399</v>
      </c>
      <c r="D13" s="48">
        <f t="shared" si="0"/>
        <v>373</v>
      </c>
      <c r="E13" s="48">
        <f t="shared" si="0"/>
        <v>2</v>
      </c>
      <c r="F13" s="48">
        <f t="shared" si="0"/>
        <v>2</v>
      </c>
      <c r="G13" s="48">
        <f t="shared" si="0"/>
        <v>0</v>
      </c>
      <c r="H13" s="48">
        <f t="shared" si="0"/>
        <v>3778</v>
      </c>
      <c r="I13" s="48">
        <f t="shared" si="0"/>
        <v>41</v>
      </c>
      <c r="J13" s="48">
        <f t="shared" si="0"/>
        <v>3737</v>
      </c>
      <c r="K13" s="48">
        <f t="shared" si="0"/>
        <v>2738</v>
      </c>
      <c r="L13" s="48">
        <f t="shared" si="0"/>
        <v>995</v>
      </c>
      <c r="M13" s="48">
        <f t="shared" si="0"/>
        <v>3764</v>
      </c>
      <c r="N13" s="48">
        <f t="shared" si="0"/>
        <v>3385</v>
      </c>
      <c r="O13" s="48">
        <f t="shared" si="0"/>
        <v>1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9">
        <v>91391489</v>
      </c>
      <c r="U13" s="49">
        <f t="shared" si="0"/>
        <v>228500000</v>
      </c>
    </row>
    <row r="14" spans="1:21" customFormat="1" x14ac:dyDescent="0.25"/>
    <row r="15" spans="1:21" customFormat="1" ht="17.25" customHeight="1" x14ac:dyDescent="0.25">
      <c r="A15" t="s">
        <v>149</v>
      </c>
      <c r="B15" s="114">
        <f>B13-3611</f>
        <v>163</v>
      </c>
      <c r="C15" s="114">
        <v>161</v>
      </c>
      <c r="D15" s="114">
        <v>0</v>
      </c>
      <c r="E15" s="114">
        <f>'[1]NH (2)'!E14</f>
        <v>2</v>
      </c>
      <c r="F15" s="114">
        <f>'[1]NH (2)'!F14</f>
        <v>2</v>
      </c>
      <c r="G15" s="114">
        <f>'[1]NH (2)'!G14</f>
        <v>0</v>
      </c>
      <c r="H15" s="114">
        <f>'[1]NH (2)'!H14</f>
        <v>167</v>
      </c>
      <c r="I15" s="114">
        <f>'[1]NH (2)'!I14</f>
        <v>41</v>
      </c>
      <c r="J15" s="114">
        <f>'[1]NH (2)'!J14</f>
        <v>126</v>
      </c>
      <c r="K15" s="114">
        <f>'[1]NH (2)'!K14</f>
        <v>126</v>
      </c>
      <c r="L15" s="114">
        <f>'[1]NH (2)'!L14</f>
        <v>0</v>
      </c>
      <c r="M15" s="114">
        <f>'[1]NH (2)'!M14</f>
        <v>161</v>
      </c>
      <c r="N15" s="114">
        <f>'[1]NH (2)'!N14</f>
        <v>160</v>
      </c>
      <c r="O15" s="114">
        <f>'[1]NH (2)'!O14</f>
        <v>1</v>
      </c>
      <c r="P15" s="114">
        <f>'[1]NH (2)'!P14</f>
        <v>0</v>
      </c>
      <c r="Q15" s="114">
        <f>'[1]NH (2)'!Q14</f>
        <v>0</v>
      </c>
      <c r="R15" s="114">
        <f>'[1]NH (2)'!R14</f>
        <v>0</v>
      </c>
      <c r="S15" s="114">
        <f>'[1]NH (2)'!S14</f>
        <v>0</v>
      </c>
      <c r="T15" s="115">
        <f>'[1]NH (2)'!T14</f>
        <v>21591489</v>
      </c>
    </row>
    <row r="16" spans="1:21" customFormat="1" x14ac:dyDescent="0.25"/>
    <row r="17" spans="20:21" customFormat="1" x14ac:dyDescent="0.25">
      <c r="T17" t="s">
        <v>155</v>
      </c>
      <c r="U17">
        <v>69800000</v>
      </c>
    </row>
    <row r="18" spans="20:21" customFormat="1" x14ac:dyDescent="0.25"/>
    <row r="19" spans="20:21" customFormat="1" x14ac:dyDescent="0.25">
      <c r="U19" s="110">
        <f>+T15+69800000</f>
        <v>91391489</v>
      </c>
    </row>
    <row r="20" spans="20:21" customFormat="1" x14ac:dyDescent="0.25"/>
  </sheetData>
  <mergeCells count="34">
    <mergeCell ref="C6:C9"/>
    <mergeCell ref="D6:D9"/>
    <mergeCell ref="E6:G6"/>
    <mergeCell ref="I6:I9"/>
    <mergeCell ref="J6:L6"/>
    <mergeCell ref="E7:E9"/>
    <mergeCell ref="F7:G7"/>
    <mergeCell ref="J7:J9"/>
    <mergeCell ref="K7:L7"/>
    <mergeCell ref="F8:F9"/>
    <mergeCell ref="G8:G9"/>
    <mergeCell ref="K8:K9"/>
    <mergeCell ref="L8:L9"/>
    <mergeCell ref="Q5:Q9"/>
    <mergeCell ref="R5:R9"/>
    <mergeCell ref="S5:S9"/>
    <mergeCell ref="T5:T9"/>
    <mergeCell ref="M6:M9"/>
    <mergeCell ref="T1:U1"/>
    <mergeCell ref="A2:U2"/>
    <mergeCell ref="A4:A9"/>
    <mergeCell ref="B4:G4"/>
    <mergeCell ref="H4:L4"/>
    <mergeCell ref="M4:U4"/>
    <mergeCell ref="B5:B9"/>
    <mergeCell ref="C5:G5"/>
    <mergeCell ref="H5:H9"/>
    <mergeCell ref="I5:L5"/>
    <mergeCell ref="U5:U9"/>
    <mergeCell ref="N6:P6"/>
    <mergeCell ref="N7:N9"/>
    <mergeCell ref="O7:O9"/>
    <mergeCell ref="P7:P9"/>
    <mergeCell ref="M5:P5"/>
  </mergeCells>
  <pageMargins left="0.61" right="0.4" top="0.57999999999999996" bottom="0.25" header="0.63" footer="0.3"/>
  <pageSetup paperSize="9" scale="7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25FDB-E44C-4D36-AD0F-67E53AEC7C00}">
  <dimension ref="A1:U13"/>
  <sheetViews>
    <sheetView zoomScaleNormal="100" workbookViewId="0">
      <selection activeCell="X12" sqref="X12"/>
    </sheetView>
  </sheetViews>
  <sheetFormatPr defaultRowHeight="15" x14ac:dyDescent="0.25"/>
  <cols>
    <col min="1" max="1" width="12.5703125" customWidth="1"/>
    <col min="2" max="2" width="8.5703125" customWidth="1"/>
    <col min="5" max="5" width="8" customWidth="1"/>
    <col min="6" max="6" width="7.85546875" customWidth="1"/>
    <col min="8" max="8" width="7.85546875" customWidth="1"/>
    <col min="9" max="9" width="8" customWidth="1"/>
    <col min="10" max="10" width="7.85546875" customWidth="1"/>
    <col min="13" max="13" width="7.28515625" customWidth="1"/>
    <col min="17" max="18" width="8" customWidth="1"/>
    <col min="19" max="19" width="8.85546875" customWidth="1"/>
  </cols>
  <sheetData>
    <row r="1" spans="1:21" x14ac:dyDescent="0.25">
      <c r="T1" s="122" t="s">
        <v>22</v>
      </c>
      <c r="U1" s="122"/>
    </row>
    <row r="2" spans="1:21" ht="30.75" customHeight="1" x14ac:dyDescent="0.25">
      <c r="A2" s="123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4" spans="1:21" ht="33" customHeight="1" x14ac:dyDescent="0.25">
      <c r="A4" s="129" t="s">
        <v>0</v>
      </c>
      <c r="B4" s="130" t="s">
        <v>1</v>
      </c>
      <c r="C4" s="130"/>
      <c r="D4" s="130"/>
      <c r="E4" s="130"/>
      <c r="F4" s="130"/>
      <c r="G4" s="130"/>
      <c r="H4" s="130" t="s">
        <v>2</v>
      </c>
      <c r="I4" s="130"/>
      <c r="J4" s="130"/>
      <c r="K4" s="130"/>
      <c r="L4" s="130"/>
      <c r="M4" s="130" t="s">
        <v>26</v>
      </c>
      <c r="N4" s="130"/>
      <c r="O4" s="130"/>
      <c r="P4" s="130"/>
      <c r="Q4" s="130"/>
      <c r="R4" s="130"/>
      <c r="S4" s="130"/>
      <c r="T4" s="130"/>
      <c r="U4" s="130"/>
    </row>
    <row r="5" spans="1:21" ht="33" customHeight="1" x14ac:dyDescent="0.25">
      <c r="A5" s="129"/>
      <c r="B5" s="130" t="s">
        <v>3</v>
      </c>
      <c r="C5" s="130" t="s">
        <v>4</v>
      </c>
      <c r="D5" s="130"/>
      <c r="E5" s="130"/>
      <c r="F5" s="130"/>
      <c r="G5" s="130"/>
      <c r="H5" s="130" t="s">
        <v>3</v>
      </c>
      <c r="I5" s="130" t="s">
        <v>4</v>
      </c>
      <c r="J5" s="130"/>
      <c r="K5" s="130"/>
      <c r="L5" s="130"/>
      <c r="M5" s="130" t="s">
        <v>14</v>
      </c>
      <c r="N5" s="130"/>
      <c r="O5" s="130"/>
      <c r="P5" s="130"/>
      <c r="Q5" s="130" t="s">
        <v>18</v>
      </c>
      <c r="R5" s="130" t="s">
        <v>19</v>
      </c>
      <c r="S5" s="130" t="s">
        <v>24</v>
      </c>
      <c r="T5" s="130" t="s">
        <v>5</v>
      </c>
      <c r="U5" s="130" t="s">
        <v>15</v>
      </c>
    </row>
    <row r="6" spans="1:21" ht="33" customHeight="1" x14ac:dyDescent="0.25">
      <c r="A6" s="129"/>
      <c r="B6" s="130"/>
      <c r="C6" s="130" t="s">
        <v>6</v>
      </c>
      <c r="D6" s="130" t="s">
        <v>7</v>
      </c>
      <c r="E6" s="130" t="s">
        <v>8</v>
      </c>
      <c r="F6" s="130"/>
      <c r="G6" s="130"/>
      <c r="H6" s="130"/>
      <c r="I6" s="130" t="s">
        <v>9</v>
      </c>
      <c r="J6" s="130" t="s">
        <v>10</v>
      </c>
      <c r="K6" s="130"/>
      <c r="L6" s="130"/>
      <c r="M6" s="130" t="s">
        <v>3</v>
      </c>
      <c r="N6" s="130" t="s">
        <v>4</v>
      </c>
      <c r="O6" s="130"/>
      <c r="P6" s="130"/>
      <c r="Q6" s="130"/>
      <c r="R6" s="130"/>
      <c r="S6" s="130"/>
      <c r="T6" s="130"/>
      <c r="U6" s="130"/>
    </row>
    <row r="7" spans="1:21" ht="33" customHeight="1" x14ac:dyDescent="0.25">
      <c r="A7" s="129"/>
      <c r="B7" s="130"/>
      <c r="C7" s="130"/>
      <c r="D7" s="130"/>
      <c r="E7" s="130" t="s">
        <v>3</v>
      </c>
      <c r="F7" s="130" t="s">
        <v>4</v>
      </c>
      <c r="G7" s="130"/>
      <c r="H7" s="130"/>
      <c r="I7" s="130"/>
      <c r="J7" s="130" t="s">
        <v>3</v>
      </c>
      <c r="K7" s="131" t="s">
        <v>4</v>
      </c>
      <c r="L7" s="131"/>
      <c r="M7" s="130"/>
      <c r="N7" s="131" t="s">
        <v>27</v>
      </c>
      <c r="O7" s="131" t="s">
        <v>16</v>
      </c>
      <c r="P7" s="131" t="s">
        <v>17</v>
      </c>
      <c r="Q7" s="130"/>
      <c r="R7" s="130"/>
      <c r="S7" s="130"/>
      <c r="T7" s="130"/>
      <c r="U7" s="130"/>
    </row>
    <row r="8" spans="1:21" ht="65.25" customHeight="1" x14ac:dyDescent="0.25">
      <c r="A8" s="129"/>
      <c r="B8" s="130"/>
      <c r="C8" s="130"/>
      <c r="D8" s="130"/>
      <c r="E8" s="130"/>
      <c r="F8" s="131" t="s">
        <v>11</v>
      </c>
      <c r="G8" s="131" t="s">
        <v>20</v>
      </c>
      <c r="H8" s="130"/>
      <c r="I8" s="130"/>
      <c r="J8" s="130"/>
      <c r="K8" s="132" t="s">
        <v>12</v>
      </c>
      <c r="L8" s="132" t="s">
        <v>23</v>
      </c>
      <c r="M8" s="130"/>
      <c r="N8" s="131"/>
      <c r="O8" s="131"/>
      <c r="P8" s="131"/>
      <c r="Q8" s="130"/>
      <c r="R8" s="130"/>
      <c r="S8" s="130"/>
      <c r="T8" s="130"/>
      <c r="U8" s="130"/>
    </row>
    <row r="9" spans="1:21" ht="62.25" customHeight="1" x14ac:dyDescent="0.25">
      <c r="A9" s="129"/>
      <c r="B9" s="130"/>
      <c r="C9" s="130"/>
      <c r="D9" s="130"/>
      <c r="E9" s="130"/>
      <c r="F9" s="131"/>
      <c r="G9" s="131"/>
      <c r="H9" s="130"/>
      <c r="I9" s="130"/>
      <c r="J9" s="130"/>
      <c r="K9" s="133"/>
      <c r="L9" s="133"/>
      <c r="M9" s="130"/>
      <c r="N9" s="131"/>
      <c r="O9" s="131"/>
      <c r="P9" s="131"/>
      <c r="Q9" s="130"/>
      <c r="R9" s="130"/>
      <c r="S9" s="130"/>
      <c r="T9" s="130"/>
      <c r="U9" s="130"/>
    </row>
    <row r="10" spans="1:21" ht="15.7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</row>
    <row r="11" spans="1:21" ht="33" customHeight="1" x14ac:dyDescent="0.25">
      <c r="A11" s="8">
        <v>2021</v>
      </c>
      <c r="B11" s="50">
        <v>30</v>
      </c>
      <c r="C11" s="50">
        <v>30</v>
      </c>
      <c r="D11" s="50">
        <v>0</v>
      </c>
      <c r="E11" s="50">
        <v>0</v>
      </c>
      <c r="F11" s="50">
        <v>0</v>
      </c>
      <c r="G11" s="50">
        <v>0</v>
      </c>
      <c r="H11" s="50">
        <v>30</v>
      </c>
      <c r="I11" s="50">
        <v>0</v>
      </c>
      <c r="J11" s="50">
        <v>30</v>
      </c>
      <c r="K11" s="50">
        <v>30</v>
      </c>
      <c r="L11" s="50">
        <v>0</v>
      </c>
      <c r="M11" s="50">
        <v>30</v>
      </c>
      <c r="N11" s="50">
        <v>12</v>
      </c>
      <c r="O11" s="50">
        <v>0</v>
      </c>
      <c r="P11" s="50">
        <v>0</v>
      </c>
      <c r="Q11" s="50">
        <v>3</v>
      </c>
      <c r="R11" s="50">
        <v>0</v>
      </c>
      <c r="S11" s="50">
        <v>3</v>
      </c>
      <c r="T11" s="50" t="s">
        <v>62</v>
      </c>
      <c r="U11" s="50">
        <v>0</v>
      </c>
    </row>
    <row r="12" spans="1:21" ht="39.75" customHeight="1" x14ac:dyDescent="0.25">
      <c r="A12" s="51">
        <v>2022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</row>
    <row r="13" spans="1:21" ht="33" customHeight="1" x14ac:dyDescent="0.25">
      <c r="A13" s="37" t="s">
        <v>13</v>
      </c>
      <c r="B13" s="13">
        <v>30</v>
      </c>
      <c r="C13" s="13">
        <v>30</v>
      </c>
      <c r="D13" s="13">
        <v>0</v>
      </c>
      <c r="E13" s="13">
        <v>0</v>
      </c>
      <c r="F13" s="13">
        <v>0</v>
      </c>
      <c r="G13" s="13">
        <v>0</v>
      </c>
      <c r="H13" s="13">
        <v>30</v>
      </c>
      <c r="I13" s="13">
        <v>0</v>
      </c>
      <c r="J13" s="13">
        <v>30</v>
      </c>
      <c r="K13" s="13">
        <v>30</v>
      </c>
      <c r="L13" s="13">
        <v>0</v>
      </c>
      <c r="M13" s="13">
        <v>30</v>
      </c>
      <c r="N13" s="13">
        <v>12</v>
      </c>
      <c r="O13" s="13">
        <v>0</v>
      </c>
      <c r="P13" s="13">
        <v>0</v>
      </c>
      <c r="Q13" s="13">
        <v>3</v>
      </c>
      <c r="R13" s="13">
        <v>0</v>
      </c>
      <c r="S13" s="13">
        <v>3</v>
      </c>
      <c r="T13" s="13" t="s">
        <v>62</v>
      </c>
      <c r="U13" s="13">
        <v>0</v>
      </c>
    </row>
  </sheetData>
  <mergeCells count="34">
    <mergeCell ref="C6:C9"/>
    <mergeCell ref="D6:D9"/>
    <mergeCell ref="E6:G6"/>
    <mergeCell ref="I6:I9"/>
    <mergeCell ref="J6:L6"/>
    <mergeCell ref="E7:E9"/>
    <mergeCell ref="F7:G7"/>
    <mergeCell ref="J7:J9"/>
    <mergeCell ref="K7:L7"/>
    <mergeCell ref="F8:F9"/>
    <mergeCell ref="G8:G9"/>
    <mergeCell ref="K8:K9"/>
    <mergeCell ref="L8:L9"/>
    <mergeCell ref="Q5:Q9"/>
    <mergeCell ref="R5:R9"/>
    <mergeCell ref="S5:S9"/>
    <mergeCell ref="T5:T9"/>
    <mergeCell ref="M6:M9"/>
    <mergeCell ref="T1:U1"/>
    <mergeCell ref="A2:U2"/>
    <mergeCell ref="A4:A9"/>
    <mergeCell ref="B4:G4"/>
    <mergeCell ref="H4:L4"/>
    <mergeCell ref="M4:U4"/>
    <mergeCell ref="B5:B9"/>
    <mergeCell ref="C5:G5"/>
    <mergeCell ref="H5:H9"/>
    <mergeCell ref="I5:L5"/>
    <mergeCell ref="U5:U9"/>
    <mergeCell ref="N6:P6"/>
    <mergeCell ref="N7:N9"/>
    <mergeCell ref="O7:O9"/>
    <mergeCell ref="P7:P9"/>
    <mergeCell ref="M5:P5"/>
  </mergeCells>
  <pageMargins left="0.2" right="0.2" top="0.25" bottom="0.2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Các huyện, TP</vt:lpstr>
      <vt:lpstr>Sa Thay</vt:lpstr>
      <vt:lpstr>Ia HDrai</vt:lpstr>
      <vt:lpstr>TMR</vt:lpstr>
      <vt:lpstr>KPL</vt:lpstr>
      <vt:lpstr>ĐT</vt:lpstr>
      <vt:lpstr>ĐH</vt:lpstr>
      <vt:lpstr>NH</vt:lpstr>
      <vt:lpstr>ĐGL</vt:lpstr>
      <vt:lpstr>KR</vt:lpstr>
      <vt:lpstr>TP</vt:lpstr>
      <vt:lpstr>Lĩnh vực Thuế</vt:lpstr>
      <vt:lpstr>Lĩnh vực QLTT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2022-05-08T07:34:14Z</cp:lastPrinted>
  <dcterms:created xsi:type="dcterms:W3CDTF">2022-02-19T07:39:19Z</dcterms:created>
  <dcterms:modified xsi:type="dcterms:W3CDTF">2022-05-11T07:41:58Z</dcterms:modified>
</cp:coreProperties>
</file>